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abriela BICA\C\My Documents\1P2014 2020\C\"/>
    </mc:Choice>
  </mc:AlternateContent>
  <bookViews>
    <workbookView xWindow="0" yWindow="0" windowWidth="19200" windowHeight="5900"/>
  </bookViews>
  <sheets>
    <sheet name="Rezultate preliminare evaluare 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1" l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Y10" i="11" l="1"/>
  <c r="AN28" i="11" l="1"/>
  <c r="AM28" i="11"/>
  <c r="AL28" i="11"/>
  <c r="AK28" i="11"/>
  <c r="AJ28" i="11"/>
  <c r="AH28" i="11"/>
  <c r="AG28" i="11"/>
  <c r="AF28" i="11"/>
  <c r="AE28" i="11"/>
  <c r="AD28" i="11"/>
  <c r="AB28" i="11"/>
  <c r="AA28" i="11"/>
  <c r="Z28" i="11"/>
  <c r="Y28" i="11"/>
  <c r="X28" i="11"/>
  <c r="W28" i="11"/>
  <c r="Q28" i="11"/>
  <c r="K28" i="11"/>
  <c r="AN27" i="11"/>
  <c r="AM27" i="11"/>
  <c r="AL27" i="11"/>
  <c r="AK27" i="11"/>
  <c r="AJ27" i="11"/>
  <c r="AH27" i="11"/>
  <c r="AG27" i="11"/>
  <c r="AF27" i="11"/>
  <c r="AE27" i="11"/>
  <c r="AD27" i="11"/>
  <c r="AB27" i="11"/>
  <c r="AA27" i="11"/>
  <c r="Z27" i="11"/>
  <c r="Y27" i="11"/>
  <c r="X27" i="11"/>
  <c r="W27" i="11"/>
  <c r="Q27" i="11"/>
  <c r="K27" i="11"/>
  <c r="AN26" i="11"/>
  <c r="AM26" i="11"/>
  <c r="AL26" i="11"/>
  <c r="AK26" i="11"/>
  <c r="AJ26" i="11"/>
  <c r="AH26" i="11"/>
  <c r="AG26" i="11"/>
  <c r="AF26" i="11"/>
  <c r="AE26" i="11"/>
  <c r="AD26" i="11"/>
  <c r="AB26" i="11"/>
  <c r="AA26" i="11"/>
  <c r="Z26" i="11"/>
  <c r="Y26" i="11"/>
  <c r="X26" i="11"/>
  <c r="W26" i="11"/>
  <c r="Q26" i="11"/>
  <c r="K26" i="11"/>
  <c r="AN25" i="11"/>
  <c r="AM25" i="11"/>
  <c r="AL25" i="11"/>
  <c r="AK25" i="11"/>
  <c r="AJ25" i="11"/>
  <c r="AH25" i="11"/>
  <c r="AG25" i="11"/>
  <c r="AF25" i="11"/>
  <c r="AE25" i="11"/>
  <c r="AD25" i="11"/>
  <c r="AB25" i="11"/>
  <c r="AA25" i="11"/>
  <c r="Z25" i="11"/>
  <c r="Y25" i="11"/>
  <c r="X25" i="11"/>
  <c r="W25" i="11"/>
  <c r="Q25" i="11"/>
  <c r="K25" i="11"/>
  <c r="AN24" i="11"/>
  <c r="AM24" i="11"/>
  <c r="AL24" i="11"/>
  <c r="AK24" i="11"/>
  <c r="AJ24" i="11"/>
  <c r="AH24" i="11"/>
  <c r="AG24" i="11"/>
  <c r="AF24" i="11"/>
  <c r="AE24" i="11"/>
  <c r="AD24" i="11"/>
  <c r="AB24" i="11"/>
  <c r="AA24" i="11"/>
  <c r="Z24" i="11"/>
  <c r="Y24" i="11"/>
  <c r="X24" i="11"/>
  <c r="W24" i="11"/>
  <c r="Q24" i="11"/>
  <c r="K24" i="11"/>
  <c r="AN23" i="11"/>
  <c r="AM23" i="11"/>
  <c r="AL23" i="11"/>
  <c r="AK23" i="11"/>
  <c r="AJ23" i="11"/>
  <c r="AH23" i="11"/>
  <c r="AG23" i="11"/>
  <c r="AF23" i="11"/>
  <c r="AE23" i="11"/>
  <c r="AD23" i="11"/>
  <c r="AB23" i="11"/>
  <c r="AA23" i="11"/>
  <c r="Z23" i="11"/>
  <c r="Y23" i="11"/>
  <c r="X23" i="11"/>
  <c r="W23" i="11"/>
  <c r="Q23" i="11"/>
  <c r="K23" i="11"/>
  <c r="AN22" i="11"/>
  <c r="AM22" i="11"/>
  <c r="AL22" i="11"/>
  <c r="AK22" i="11"/>
  <c r="AJ22" i="11"/>
  <c r="AH22" i="11"/>
  <c r="AG22" i="11"/>
  <c r="AF22" i="11"/>
  <c r="AE22" i="11"/>
  <c r="AD22" i="11"/>
  <c r="AB22" i="11"/>
  <c r="AA22" i="11"/>
  <c r="Z22" i="11"/>
  <c r="Y22" i="11"/>
  <c r="X22" i="11"/>
  <c r="W22" i="11"/>
  <c r="Q22" i="11"/>
  <c r="K22" i="11"/>
  <c r="AN21" i="11"/>
  <c r="AM21" i="11"/>
  <c r="AL21" i="11"/>
  <c r="AK21" i="11"/>
  <c r="AJ21" i="11"/>
  <c r="AH21" i="11"/>
  <c r="AG21" i="11"/>
  <c r="AF21" i="11"/>
  <c r="AE21" i="11"/>
  <c r="AD21" i="11"/>
  <c r="AB21" i="11"/>
  <c r="AA21" i="11"/>
  <c r="Z21" i="11"/>
  <c r="Y21" i="11"/>
  <c r="X21" i="11"/>
  <c r="W21" i="11"/>
  <c r="Q21" i="11"/>
  <c r="K21" i="11"/>
  <c r="AN20" i="11"/>
  <c r="AM20" i="11"/>
  <c r="AL20" i="11"/>
  <c r="AK20" i="11"/>
  <c r="AJ20" i="11"/>
  <c r="AH20" i="11"/>
  <c r="AG20" i="11"/>
  <c r="AF20" i="11"/>
  <c r="AE20" i="11"/>
  <c r="AD20" i="11"/>
  <c r="AB20" i="11"/>
  <c r="AA20" i="11"/>
  <c r="Z20" i="11"/>
  <c r="Y20" i="11"/>
  <c r="X20" i="11"/>
  <c r="W20" i="11"/>
  <c r="Q20" i="11"/>
  <c r="K20" i="11"/>
  <c r="AN19" i="11"/>
  <c r="AM19" i="11"/>
  <c r="AL19" i="11"/>
  <c r="AK19" i="11"/>
  <c r="AJ19" i="11"/>
  <c r="AH19" i="11"/>
  <c r="AG19" i="11"/>
  <c r="AF19" i="11"/>
  <c r="AE19" i="11"/>
  <c r="AD19" i="11"/>
  <c r="AB19" i="11"/>
  <c r="AA19" i="11"/>
  <c r="Z19" i="11"/>
  <c r="Y19" i="11"/>
  <c r="X19" i="11"/>
  <c r="W19" i="11"/>
  <c r="Q19" i="11"/>
  <c r="K19" i="11"/>
  <c r="AN18" i="11"/>
  <c r="AM18" i="11"/>
  <c r="AL18" i="11"/>
  <c r="AK18" i="11"/>
  <c r="AJ18" i="11"/>
  <c r="AH18" i="11"/>
  <c r="AG18" i="11"/>
  <c r="AF18" i="11"/>
  <c r="AE18" i="11"/>
  <c r="AD18" i="11"/>
  <c r="AB18" i="11"/>
  <c r="AA18" i="11"/>
  <c r="Z18" i="11"/>
  <c r="Y18" i="11"/>
  <c r="X18" i="11"/>
  <c r="W18" i="11"/>
  <c r="Q18" i="11"/>
  <c r="K18" i="11"/>
  <c r="AN17" i="11"/>
  <c r="AM17" i="11"/>
  <c r="AL17" i="11"/>
  <c r="AK17" i="11"/>
  <c r="AJ17" i="11"/>
  <c r="AH17" i="11"/>
  <c r="AG17" i="11"/>
  <c r="AF17" i="11"/>
  <c r="AE17" i="11"/>
  <c r="AD17" i="11"/>
  <c r="AB17" i="11"/>
  <c r="AA17" i="11"/>
  <c r="Z17" i="11"/>
  <c r="Y17" i="11"/>
  <c r="X17" i="11"/>
  <c r="W17" i="11"/>
  <c r="Q17" i="11"/>
  <c r="K17" i="11"/>
  <c r="AN16" i="11"/>
  <c r="AM16" i="11"/>
  <c r="AL16" i="11"/>
  <c r="AK16" i="11"/>
  <c r="AJ16" i="11"/>
  <c r="AH16" i="11"/>
  <c r="AG16" i="11"/>
  <c r="AF16" i="11"/>
  <c r="AE16" i="11"/>
  <c r="AD16" i="11"/>
  <c r="AB16" i="11"/>
  <c r="AA16" i="11"/>
  <c r="Z16" i="11"/>
  <c r="Y16" i="11"/>
  <c r="X16" i="11"/>
  <c r="W16" i="11"/>
  <c r="Q16" i="11"/>
  <c r="K16" i="11"/>
  <c r="AN15" i="11"/>
  <c r="AM15" i="11"/>
  <c r="AL15" i="11"/>
  <c r="AK15" i="11"/>
  <c r="AJ15" i="11"/>
  <c r="AH15" i="11"/>
  <c r="AG15" i="11"/>
  <c r="AF15" i="11"/>
  <c r="AE15" i="11"/>
  <c r="AD15" i="11"/>
  <c r="AB15" i="11"/>
  <c r="AA15" i="11"/>
  <c r="Z15" i="11"/>
  <c r="Y15" i="11"/>
  <c r="X15" i="11"/>
  <c r="W15" i="11"/>
  <c r="Q15" i="11"/>
  <c r="K15" i="11"/>
  <c r="AN14" i="11"/>
  <c r="AM14" i="11"/>
  <c r="AL14" i="11"/>
  <c r="AK14" i="11"/>
  <c r="AJ14" i="11"/>
  <c r="AH14" i="11"/>
  <c r="AG14" i="11"/>
  <c r="AF14" i="11"/>
  <c r="AE14" i="11"/>
  <c r="AD14" i="11"/>
  <c r="AB14" i="11"/>
  <c r="AA14" i="11"/>
  <c r="Z14" i="11"/>
  <c r="Y14" i="11"/>
  <c r="X14" i="11"/>
  <c r="W14" i="11"/>
  <c r="Q14" i="11"/>
  <c r="K14" i="11"/>
  <c r="AN13" i="11"/>
  <c r="AM13" i="11"/>
  <c r="AL13" i="11"/>
  <c r="AK13" i="11"/>
  <c r="AJ13" i="11"/>
  <c r="AH13" i="11"/>
  <c r="AG13" i="11"/>
  <c r="AF13" i="11"/>
  <c r="AE13" i="11"/>
  <c r="AD13" i="11"/>
  <c r="AB13" i="11"/>
  <c r="AA13" i="11"/>
  <c r="Z13" i="11"/>
  <c r="Y13" i="11"/>
  <c r="X13" i="11"/>
  <c r="W13" i="11"/>
  <c r="Q13" i="11"/>
  <c r="K13" i="11"/>
  <c r="AN12" i="11"/>
  <c r="AM12" i="11"/>
  <c r="AL12" i="11"/>
  <c r="AK12" i="11"/>
  <c r="AJ12" i="11"/>
  <c r="AH12" i="11"/>
  <c r="AG12" i="11"/>
  <c r="AF12" i="11"/>
  <c r="AE12" i="11"/>
  <c r="AD12" i="11"/>
  <c r="AB12" i="11"/>
  <c r="AA12" i="11"/>
  <c r="Z12" i="11"/>
  <c r="Y12" i="11"/>
  <c r="X12" i="11"/>
  <c r="W12" i="11"/>
  <c r="Q12" i="11"/>
  <c r="K12" i="11"/>
  <c r="AN11" i="11"/>
  <c r="AM11" i="11"/>
  <c r="AL11" i="11"/>
  <c r="AK11" i="11"/>
  <c r="AJ11" i="11"/>
  <c r="AH11" i="11"/>
  <c r="AG11" i="11"/>
  <c r="AF11" i="11"/>
  <c r="AE11" i="11"/>
  <c r="AD11" i="11"/>
  <c r="AB11" i="11"/>
  <c r="AA11" i="11"/>
  <c r="Z11" i="11"/>
  <c r="Y11" i="11"/>
  <c r="X11" i="11"/>
  <c r="W11" i="11"/>
  <c r="Q11" i="11"/>
  <c r="K11" i="11"/>
  <c r="AN10" i="11"/>
  <c r="AM10" i="11"/>
  <c r="AL10" i="11"/>
  <c r="AK10" i="11"/>
  <c r="AJ10" i="11"/>
  <c r="AH10" i="11"/>
  <c r="AG10" i="11"/>
  <c r="AF10" i="11"/>
  <c r="AE10" i="11"/>
  <c r="AD10" i="11"/>
  <c r="AB10" i="11"/>
  <c r="AA10" i="11"/>
  <c r="Z10" i="11"/>
  <c r="X10" i="11"/>
  <c r="W10" i="11"/>
  <c r="Q10" i="11"/>
  <c r="K10" i="11"/>
  <c r="AO28" i="11" l="1"/>
  <c r="AI28" i="11"/>
  <c r="AC15" i="11"/>
  <c r="AO14" i="11"/>
  <c r="AO21" i="11"/>
  <c r="AI21" i="11"/>
  <c r="AI20" i="11"/>
  <c r="AC12" i="11"/>
  <c r="AO11" i="11"/>
  <c r="AO13" i="11"/>
  <c r="AI19" i="11"/>
  <c r="AC21" i="11"/>
  <c r="AI10" i="11"/>
  <c r="AI16" i="11"/>
  <c r="AC18" i="11"/>
  <c r="AI23" i="11"/>
  <c r="AC25" i="11"/>
  <c r="AI27" i="11"/>
  <c r="AI13" i="11"/>
  <c r="AC16" i="11"/>
  <c r="AO18" i="11"/>
  <c r="AC19" i="11"/>
  <c r="AC22" i="11"/>
  <c r="AO25" i="11"/>
  <c r="AI11" i="11"/>
  <c r="AO12" i="11"/>
  <c r="AI14" i="11"/>
  <c r="AO15" i="11"/>
  <c r="AI17" i="11"/>
  <c r="AC20" i="11"/>
  <c r="AI24" i="11"/>
  <c r="AC26" i="11"/>
  <c r="AC10" i="11"/>
  <c r="AC13" i="11"/>
  <c r="AO16" i="11"/>
  <c r="AI18" i="11"/>
  <c r="AO19" i="11"/>
  <c r="AO22" i="11"/>
  <c r="AC23" i="11"/>
  <c r="AI15" i="11"/>
  <c r="AC17" i="11"/>
  <c r="AO20" i="11"/>
  <c r="AC24" i="11"/>
  <c r="AO26" i="11"/>
  <c r="AC27" i="11"/>
  <c r="AI22" i="11"/>
  <c r="AO23" i="11"/>
  <c r="AI25" i="11"/>
  <c r="AC28" i="11"/>
  <c r="AO10" i="11"/>
  <c r="AC11" i="11"/>
  <c r="AI12" i="11"/>
  <c r="AC14" i="11"/>
  <c r="AO17" i="11"/>
  <c r="AO24" i="11"/>
  <c r="AI26" i="11"/>
  <c r="AO27" i="11"/>
  <c r="AP22" i="11" l="1"/>
  <c r="AP28" i="11"/>
  <c r="AP27" i="11"/>
  <c r="AP26" i="11"/>
  <c r="AP16" i="11"/>
  <c r="AP15" i="11"/>
  <c r="AP14" i="11"/>
  <c r="AR14" i="11" s="1"/>
  <c r="AP13" i="11"/>
  <c r="AP19" i="11"/>
  <c r="AR19" i="11" s="1"/>
  <c r="AP18" i="11"/>
  <c r="AP21" i="11"/>
  <c r="AR21" i="11" s="1"/>
  <c r="AP20" i="11"/>
  <c r="AR20" i="11" s="1"/>
  <c r="AP12" i="11"/>
  <c r="AP11" i="11"/>
  <c r="AR11" i="11" s="1"/>
  <c r="AP23" i="11"/>
  <c r="AR23" i="11" s="1"/>
  <c r="AP25" i="11"/>
  <c r="AR25" i="11" s="1"/>
  <c r="AP24" i="11"/>
  <c r="AR24" i="11" s="1"/>
  <c r="AP17" i="11"/>
  <c r="AP10" i="11"/>
  <c r="AR10" i="11" s="1"/>
  <c r="AR22" i="11" l="1"/>
  <c r="AS22" i="11"/>
  <c r="AR17" i="11"/>
  <c r="AS13" i="11"/>
  <c r="AR13" i="11"/>
  <c r="AS15" i="11"/>
  <c r="AR15" i="11"/>
  <c r="AS16" i="11"/>
  <c r="AR16" i="11"/>
  <c r="AS26" i="11"/>
  <c r="AR26" i="11"/>
  <c r="AS27" i="11"/>
  <c r="AR27" i="11"/>
  <c r="AS12" i="11"/>
  <c r="AR12" i="11"/>
  <c r="AS18" i="11"/>
  <c r="AR18" i="11"/>
  <c r="AS28" i="11"/>
  <c r="AR28" i="11"/>
  <c r="AS14" i="11"/>
  <c r="AS19" i="11"/>
  <c r="AS21" i="11"/>
  <c r="AS20" i="11"/>
  <c r="AS11" i="11"/>
  <c r="AS24" i="11"/>
  <c r="AS25" i="11"/>
  <c r="AS23" i="11"/>
</calcChain>
</file>

<file path=xl/sharedStrings.xml><?xml version="1.0" encoding="utf-8"?>
<sst xmlns="http://schemas.openxmlformats.org/spreadsheetml/2006/main" count="128" uniqueCount="87">
  <si>
    <t>ID</t>
  </si>
  <si>
    <t>P_38_452</t>
  </si>
  <si>
    <t>P_38_543</t>
  </si>
  <si>
    <t>CLOUDIFIER S.R.L.</t>
  </si>
  <si>
    <t>P_38_804</t>
  </si>
  <si>
    <t>GODRIVE S.R.L</t>
  </si>
  <si>
    <t>P_38_171</t>
  </si>
  <si>
    <t>P_38_185</t>
  </si>
  <si>
    <t>S.C. SECURIFAI S.R.L.</t>
  </si>
  <si>
    <t>Creșterea competitivității economice a SC SECURIFAI SRL prin realizarea sistemului software inovativ SecurifAI folosind tehnologii de inteligenta artificiala cu aplicare in domeniul securitatii</t>
  </si>
  <si>
    <t>P_38_174</t>
  </si>
  <si>
    <t>S.C. ECO LIVING PROJECT S.R.L.</t>
  </si>
  <si>
    <t>P_38_173</t>
  </si>
  <si>
    <t>S.C. SMART RENEWABLES S.R.L.</t>
  </si>
  <si>
    <t>P_38_519</t>
  </si>
  <si>
    <t>S.C. DIGITAL CRAFT S.R.L.</t>
  </si>
  <si>
    <t>P_38_164</t>
  </si>
  <si>
    <t>VR Digital Therapy</t>
  </si>
  <si>
    <t>P_38_313</t>
  </si>
  <si>
    <t>MO'REAL UNIVERSE SRL</t>
  </si>
  <si>
    <t>INTERLAB MEDICAL SRL</t>
  </si>
  <si>
    <t>P_38_807</t>
  </si>
  <si>
    <t xml:space="preserve">SC NANOBIOMED SRL </t>
  </si>
  <si>
    <t>P_38_632</t>
  </si>
  <si>
    <t>JUNCAR MED SRL</t>
  </si>
  <si>
    <t>P_38_816</t>
  </si>
  <si>
    <t>RATIU Lucia Claudia Ioana</t>
  </si>
  <si>
    <t>Aplicație web și mobile de evaluare temporală, inovativă a capitalului uman la nivel organizațional dezvoltată pe baza modelelor de evaluare psihologică validate experimental - OPTIMISE_4U</t>
  </si>
  <si>
    <t>P_38_810</t>
  </si>
  <si>
    <t>SC PRO MEDIU DUNAREAN SRL</t>
  </si>
  <si>
    <t>P_38_662</t>
  </si>
  <si>
    <t>GUTT Gheorghe</t>
  </si>
  <si>
    <t>P_38_819</t>
  </si>
  <si>
    <t>Investiții in echipamente inovative pentru obținerea extractelor cu efect antimicrobian</t>
  </si>
  <si>
    <t>BIOTEHNOLOGICA SRL</t>
  </si>
  <si>
    <t>P_38_820</t>
  </si>
  <si>
    <t>SC ProSupport Consulting SRL</t>
  </si>
  <si>
    <t>P_38_176</t>
  </si>
  <si>
    <t>Ionesi Savin Dorin</t>
  </si>
  <si>
    <t>P_38_808</t>
  </si>
  <si>
    <t xml:space="preserve">GEODRILLING  LABORATORY SRL </t>
  </si>
  <si>
    <t>Eliminatoriu (Da/Nu)</t>
  </si>
  <si>
    <t>Nr.crt</t>
  </si>
  <si>
    <t>DA</t>
  </si>
  <si>
    <t>≥ 5</t>
  </si>
  <si>
    <t>Prag MINIM tehnic indeplinit</t>
  </si>
  <si>
    <t>pondere</t>
  </si>
  <si>
    <t>punctaj neponderat</t>
  </si>
  <si>
    <t>punctaj ponderat</t>
  </si>
  <si>
    <t>Nume Solicitant</t>
  </si>
  <si>
    <t>Titlu</t>
  </si>
  <si>
    <t>SCOR TOTAL PONDERAT</t>
  </si>
  <si>
    <t>SC SOLVAGROMED SRL</t>
  </si>
  <si>
    <t>Biofluide ecologice cu utilizări industriale</t>
  </si>
  <si>
    <t>Dezvoltarea unui sistem laser pentru necroza selectivă nanomediată a tumorilor solide gastrointestinale</t>
  </si>
  <si>
    <t>Inovare în integrarea tehnologiei de Realitate Augmentată</t>
  </si>
  <si>
    <t>Platforma de migrare automatizata in CLOUD a aplicațiilor și sistemelor informatice clasice Cloudifier.NET</t>
  </si>
  <si>
    <t>GoDrive CarBox - Cutie neagră în cloud pentru automobile</t>
  </si>
  <si>
    <t>Dezvoltarea și introducerea în producție a produsului ECO-BORDEI</t>
  </si>
  <si>
    <t>Dezvoltarea și introducerea în producție a tehnologiei de stocare a energiei sub formă de  aer comprimat</t>
  </si>
  <si>
    <t>INNOVATIVE TECH SYSTEMS</t>
  </si>
  <si>
    <t>Tehnologie inovatoare de valorificare a deșeurilor nepericuloase de tip nămol industrial pentru realiuzarea materialelor de construcție cărămizi și tencuieli</t>
  </si>
  <si>
    <t>Valorificarea  superioară  a  crengilor de rășinoase în vederea   obținerii   cepurilor de corecție destinate înlocuirii nodurilor negre căzătoare din cherestea.</t>
  </si>
  <si>
    <t>Sistem automatizat pentru decontaminarea luciului de apă</t>
  </si>
  <si>
    <t>Stimularea cercetării și inovării în cadrul  S.C DIGITAL CRAFT S.R.L prin implementarea unui proces de lucru digital de creație și fabricație a bijuteriilor personalizate</t>
  </si>
  <si>
    <t>Consolidarea capacitățiiI S.C PROSUPPORT CONSULTING S.R.L de exploatare, introducere în producție și comercializare a unui produs inovativ rezultat al activității de cercetare-dezvoltare</t>
  </si>
  <si>
    <t>Cercetare - dezvoltare de soluții transferabile pentru domeniul materialelor compozite cu ranforsare textilă</t>
  </si>
  <si>
    <t xml:space="preserve">MIPRED - Metodă inovativă de prevenție, diagnostic precoce, monitorizare și tratament pentru boala renală cronică diabetică, cauză majoră de morbiditate și mortalitate  </t>
  </si>
  <si>
    <t>Infecția de origine odontogenă la pacientul cu diabet zaharat tip II, o abordare terapeutică eficientă</t>
  </si>
  <si>
    <t xml:space="preserve">BONUS </t>
  </si>
  <si>
    <t>TOTAL CU BONUS</t>
  </si>
  <si>
    <t>REZULTATE PRELIMINARE</t>
  </si>
  <si>
    <t>Tip proiect</t>
  </si>
  <si>
    <t>Întreprinderi inovatoare de tip start-up și spin-off</t>
  </si>
  <si>
    <t>Director General</t>
  </si>
  <si>
    <t>DIRECŢIA GENERALĂ ORGANISM INTERMEDIAR PENTRU CERCETARE</t>
  </si>
  <si>
    <t>Dana-Violeta GHEORGHE</t>
  </si>
  <si>
    <t>Cerinte minime pe criteriile din grila</t>
  </si>
  <si>
    <t>Valoare MINIMA criterii indeplinit - scor ≥ 5 la fiecare dintre criterii</t>
  </si>
  <si>
    <t>TOTAL  1</t>
  </si>
  <si>
    <t>TOTAL  2</t>
  </si>
  <si>
    <t>TOTAL  3</t>
  </si>
  <si>
    <t>TOTAL PONDERAT  1</t>
  </si>
  <si>
    <t>TOTAL PONDERAT  2</t>
  </si>
  <si>
    <t>TOTAL  PONDERAT  3</t>
  </si>
  <si>
    <t>PENTRU CERCETARE</t>
  </si>
  <si>
    <r>
      <t xml:space="preserve">SECȚIUNEA C  </t>
    </r>
    <r>
      <rPr>
        <b/>
        <sz val="10"/>
        <color rgb="FF000000"/>
        <rFont val="Calibri"/>
        <family val="2"/>
        <charset val="238"/>
        <scheme val="minor"/>
      </rPr>
      <t>Cod competiţie POC-A1-A1.2.1-C-2015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</si>
</sst>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5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9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4"/>
  <sheetViews>
    <sheetView tabSelected="1" zoomScale="61" zoomScaleNormal="61" workbookViewId="0">
      <selection activeCell="E55" sqref="E55"/>
    </sheetView>
  </sheetViews>
  <sheetFormatPr defaultColWidth="8.7265625" defaultRowHeight="10.5" x14ac:dyDescent="0.25"/>
  <cols>
    <col min="1" max="1" width="3" style="36" customWidth="1"/>
    <col min="2" max="2" width="6.7265625" style="36" customWidth="1"/>
    <col min="3" max="3" width="11.54296875" style="36" customWidth="1"/>
    <col min="4" max="4" width="14.54296875" style="36" customWidth="1"/>
    <col min="5" max="5" width="8.81640625" style="36" customWidth="1"/>
    <col min="6" max="9" width="3.1796875" style="36" bestFit="1" customWidth="1"/>
    <col min="10" max="10" width="3.453125" style="36" customWidth="1"/>
    <col min="11" max="11" width="5.26953125" style="36" customWidth="1"/>
    <col min="12" max="12" width="3.81640625" style="36" customWidth="1"/>
    <col min="13" max="13" width="2.81640625" style="36" customWidth="1"/>
    <col min="14" max="14" width="3.453125" style="36" customWidth="1"/>
    <col min="15" max="15" width="3" style="36" customWidth="1"/>
    <col min="16" max="16" width="3.453125" style="36" customWidth="1"/>
    <col min="17" max="17" width="5.1796875" style="36" customWidth="1"/>
    <col min="18" max="18" width="3" style="36" customWidth="1"/>
    <col min="19" max="19" width="3.26953125" style="36" customWidth="1"/>
    <col min="20" max="20" width="3.54296875" style="36" customWidth="1"/>
    <col min="21" max="21" width="3.26953125" style="36" customWidth="1"/>
    <col min="22" max="22" width="3.1796875" style="36" customWidth="1"/>
    <col min="23" max="23" width="4.81640625" style="36" customWidth="1"/>
    <col min="24" max="24" width="3.54296875" style="36" customWidth="1"/>
    <col min="25" max="25" width="3" style="36" customWidth="1"/>
    <col min="26" max="26" width="3.26953125" style="36" customWidth="1"/>
    <col min="27" max="27" width="3" style="36" customWidth="1"/>
    <col min="28" max="28" width="2.81640625" style="36" customWidth="1"/>
    <col min="29" max="29" width="8.81640625" style="36" bestFit="1" customWidth="1"/>
    <col min="30" max="30" width="4.7265625" style="36" customWidth="1"/>
    <col min="31" max="31" width="3.26953125" style="36" customWidth="1"/>
    <col min="32" max="32" width="3.1796875" style="36" customWidth="1"/>
    <col min="33" max="34" width="3.26953125" style="36" customWidth="1"/>
    <col min="35" max="35" width="8" style="36" customWidth="1"/>
    <col min="36" max="36" width="3.453125" style="36" customWidth="1"/>
    <col min="37" max="37" width="3" style="36" customWidth="1"/>
    <col min="38" max="38" width="2.81640625" style="36" customWidth="1"/>
    <col min="39" max="39" width="3" style="36" customWidth="1"/>
    <col min="40" max="40" width="3.453125" style="36" customWidth="1"/>
    <col min="41" max="41" width="8.1796875" style="36" customWidth="1"/>
    <col min="42" max="42" width="7.7265625" style="36" customWidth="1"/>
    <col min="43" max="43" width="5.54296875" style="36" customWidth="1"/>
    <col min="44" max="45" width="7.1796875" style="36" customWidth="1"/>
    <col min="46" max="46" width="11.1796875" style="36" customWidth="1"/>
    <col min="47" max="16384" width="8.7265625" style="36"/>
  </cols>
  <sheetData>
    <row r="1" spans="1:67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1:67" ht="13" x14ac:dyDescent="0.25">
      <c r="E2" s="60" t="s">
        <v>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67" ht="13" x14ac:dyDescent="0.25">
      <c r="E3" s="60" t="s">
        <v>86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67" ht="13" x14ac:dyDescent="0.25"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67" ht="13" x14ac:dyDescent="0.3">
      <c r="A5" s="2"/>
      <c r="B5" s="2"/>
      <c r="C5" s="1"/>
      <c r="D5" s="2"/>
      <c r="E5" s="63" t="s">
        <v>72</v>
      </c>
      <c r="F5" s="64" t="s">
        <v>73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5"/>
      <c r="U5" s="2"/>
      <c r="V5" s="2"/>
      <c r="W5" s="2"/>
      <c r="X5" s="2"/>
      <c r="Y5" s="2"/>
      <c r="Z5" s="2"/>
      <c r="AA5" s="2"/>
      <c r="AB5" s="2"/>
      <c r="AS5" s="3"/>
      <c r="AT5" s="3"/>
      <c r="AU5" s="2"/>
      <c r="AV5" s="2"/>
      <c r="AW5" s="2"/>
      <c r="AX5" s="2"/>
    </row>
    <row r="6" spans="1:67" ht="62.25" customHeight="1" x14ac:dyDescent="0.25">
      <c r="A6" s="2"/>
      <c r="B6" s="56" t="s">
        <v>77</v>
      </c>
      <c r="C6" s="57"/>
      <c r="D6" s="57"/>
      <c r="E6" s="58"/>
      <c r="F6" s="4"/>
      <c r="G6" s="4"/>
      <c r="H6" s="4"/>
      <c r="I6" s="4"/>
      <c r="J6" s="4"/>
      <c r="K6" s="38" t="s">
        <v>44</v>
      </c>
      <c r="L6" s="4"/>
      <c r="M6" s="4"/>
      <c r="N6" s="4"/>
      <c r="O6" s="4"/>
      <c r="P6" s="4"/>
      <c r="Q6" s="38" t="s">
        <v>44</v>
      </c>
      <c r="R6" s="4"/>
      <c r="S6" s="4"/>
      <c r="T6" s="4"/>
      <c r="U6" s="4"/>
      <c r="V6" s="4"/>
      <c r="W6" s="38" t="s">
        <v>44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  <c r="AP6" s="38">
        <v>60</v>
      </c>
      <c r="AQ6" s="45"/>
      <c r="AR6" s="45"/>
      <c r="AU6" s="7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5">
      <c r="A7" s="2"/>
      <c r="B7" s="59" t="s">
        <v>46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  <c r="X7" s="8">
        <v>4</v>
      </c>
      <c r="Y7" s="8">
        <v>4</v>
      </c>
      <c r="Z7" s="8">
        <v>4</v>
      </c>
      <c r="AA7" s="8">
        <v>4</v>
      </c>
      <c r="AB7" s="8">
        <v>4</v>
      </c>
      <c r="AC7" s="8"/>
      <c r="AD7" s="8">
        <v>3</v>
      </c>
      <c r="AE7" s="8">
        <v>3</v>
      </c>
      <c r="AF7" s="8">
        <v>3</v>
      </c>
      <c r="AG7" s="8">
        <v>3</v>
      </c>
      <c r="AH7" s="8">
        <v>3</v>
      </c>
      <c r="AI7" s="8"/>
      <c r="AJ7" s="8">
        <v>3</v>
      </c>
      <c r="AK7" s="8">
        <v>3</v>
      </c>
      <c r="AL7" s="8">
        <v>3</v>
      </c>
      <c r="AM7" s="8">
        <v>3</v>
      </c>
      <c r="AN7" s="8">
        <v>3</v>
      </c>
      <c r="AO7" s="9"/>
      <c r="AP7" s="3"/>
      <c r="AQ7" s="3"/>
      <c r="AR7" s="3"/>
      <c r="AS7" s="3"/>
      <c r="AT7" s="3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5">
      <c r="A8" s="2"/>
      <c r="B8" s="2"/>
      <c r="C8" s="1"/>
      <c r="D8" s="2"/>
      <c r="E8" s="2"/>
      <c r="F8" s="54" t="s">
        <v>47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0"/>
      <c r="U8" s="10"/>
      <c r="V8" s="10"/>
      <c r="W8" s="10"/>
      <c r="X8" s="55" t="s">
        <v>48</v>
      </c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11"/>
      <c r="AP8" s="3"/>
      <c r="AQ8" s="3"/>
      <c r="AR8" s="3"/>
      <c r="AS8" s="3"/>
      <c r="AT8" s="3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52.5" x14ac:dyDescent="0.25">
      <c r="A9" s="14" t="s">
        <v>42</v>
      </c>
      <c r="B9" s="12" t="s">
        <v>0</v>
      </c>
      <c r="C9" s="13" t="s">
        <v>49</v>
      </c>
      <c r="D9" s="13" t="s">
        <v>50</v>
      </c>
      <c r="E9" s="12" t="s">
        <v>41</v>
      </c>
      <c r="F9" s="14">
        <v>1.1000000000000001</v>
      </c>
      <c r="G9" s="14">
        <v>1.2</v>
      </c>
      <c r="H9" s="14">
        <v>1.3</v>
      </c>
      <c r="I9" s="14">
        <v>1.4</v>
      </c>
      <c r="J9" s="14">
        <v>1.5</v>
      </c>
      <c r="K9" s="15" t="s">
        <v>79</v>
      </c>
      <c r="L9" s="14">
        <v>2.1</v>
      </c>
      <c r="M9" s="14">
        <v>2.2000000000000002</v>
      </c>
      <c r="N9" s="14">
        <v>2.2999999999999998</v>
      </c>
      <c r="O9" s="14">
        <v>2.4</v>
      </c>
      <c r="P9" s="14">
        <v>2.5</v>
      </c>
      <c r="Q9" s="15" t="s">
        <v>80</v>
      </c>
      <c r="R9" s="14">
        <v>3.1</v>
      </c>
      <c r="S9" s="14">
        <v>3.2</v>
      </c>
      <c r="T9" s="14">
        <v>3.3</v>
      </c>
      <c r="U9" s="14">
        <v>3.4</v>
      </c>
      <c r="V9" s="14">
        <v>3.5</v>
      </c>
      <c r="W9" s="15" t="s">
        <v>81</v>
      </c>
      <c r="X9" s="14">
        <v>1.1000000000000001</v>
      </c>
      <c r="Y9" s="14">
        <v>1.2</v>
      </c>
      <c r="Z9" s="14">
        <v>1.3</v>
      </c>
      <c r="AA9" s="14">
        <v>1.4</v>
      </c>
      <c r="AB9" s="14">
        <v>1.5</v>
      </c>
      <c r="AC9" s="15" t="s">
        <v>82</v>
      </c>
      <c r="AD9" s="14">
        <v>2.1</v>
      </c>
      <c r="AE9" s="14">
        <v>2.2000000000000002</v>
      </c>
      <c r="AF9" s="14">
        <v>2.2999999999999998</v>
      </c>
      <c r="AG9" s="14">
        <v>2.4</v>
      </c>
      <c r="AH9" s="14">
        <v>2.5</v>
      </c>
      <c r="AI9" s="15" t="s">
        <v>83</v>
      </c>
      <c r="AJ9" s="14">
        <v>3.1</v>
      </c>
      <c r="AK9" s="14">
        <v>3.2</v>
      </c>
      <c r="AL9" s="14">
        <v>3.3</v>
      </c>
      <c r="AM9" s="14">
        <v>3.4</v>
      </c>
      <c r="AN9" s="14">
        <v>3.5</v>
      </c>
      <c r="AO9" s="15" t="s">
        <v>84</v>
      </c>
      <c r="AP9" s="16" t="s">
        <v>51</v>
      </c>
      <c r="AQ9" s="16" t="s">
        <v>69</v>
      </c>
      <c r="AR9" s="16" t="s">
        <v>70</v>
      </c>
      <c r="AS9" s="6" t="s">
        <v>45</v>
      </c>
      <c r="AT9" s="6" t="s">
        <v>78</v>
      </c>
      <c r="AU9" s="7"/>
      <c r="AV9" s="17"/>
      <c r="AW9" s="7"/>
      <c r="AX9" s="18"/>
      <c r="AY9" s="19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40.5" customHeight="1" x14ac:dyDescent="0.25">
      <c r="A10" s="20">
        <v>1</v>
      </c>
      <c r="B10" s="21" t="s">
        <v>1</v>
      </c>
      <c r="C10" s="21" t="s">
        <v>52</v>
      </c>
      <c r="D10" s="21" t="s">
        <v>53</v>
      </c>
      <c r="E10" s="23" t="s">
        <v>43</v>
      </c>
      <c r="F10" s="23">
        <v>1</v>
      </c>
      <c r="G10" s="23">
        <v>1</v>
      </c>
      <c r="H10" s="23">
        <v>1</v>
      </c>
      <c r="I10" s="23">
        <v>1</v>
      </c>
      <c r="J10" s="23">
        <v>2</v>
      </c>
      <c r="K10" s="39">
        <f t="shared" ref="K10:K28" si="0">F10+G10+H10+I10+J10</f>
        <v>6</v>
      </c>
      <c r="L10" s="23">
        <v>1</v>
      </c>
      <c r="M10" s="23">
        <v>1</v>
      </c>
      <c r="N10" s="23">
        <v>1</v>
      </c>
      <c r="O10" s="23">
        <v>1</v>
      </c>
      <c r="P10" s="23">
        <v>1</v>
      </c>
      <c r="Q10" s="40">
        <f t="shared" ref="Q10:Q28" si="1">L10+M10+N10+O10+P10</f>
        <v>5</v>
      </c>
      <c r="R10" s="23">
        <v>2</v>
      </c>
      <c r="S10" s="23">
        <v>1</v>
      </c>
      <c r="T10" s="23">
        <v>2</v>
      </c>
      <c r="U10" s="46">
        <v>0</v>
      </c>
      <c r="V10" s="23">
        <v>2</v>
      </c>
      <c r="W10" s="40">
        <f t="shared" ref="W10:W28" si="2">R10+S10+T10+U10+V10</f>
        <v>7</v>
      </c>
      <c r="X10" s="23">
        <f>F10*X7</f>
        <v>4</v>
      </c>
      <c r="Y10" s="23">
        <f>G10*Y7</f>
        <v>4</v>
      </c>
      <c r="Z10" s="23">
        <f>H10*Z7</f>
        <v>4</v>
      </c>
      <c r="AA10" s="23">
        <f>I10*AA7</f>
        <v>4</v>
      </c>
      <c r="AB10" s="23">
        <f>J10*AB7</f>
        <v>8</v>
      </c>
      <c r="AC10" s="40">
        <f t="shared" ref="AC10:AC28" si="3">X10+Y10+Z10+AA10+AB10</f>
        <v>24</v>
      </c>
      <c r="AD10" s="23">
        <f>L10*AD7</f>
        <v>3</v>
      </c>
      <c r="AE10" s="23">
        <f>M10*AE7</f>
        <v>3</v>
      </c>
      <c r="AF10" s="23">
        <f>N10*AF7</f>
        <v>3</v>
      </c>
      <c r="AG10" s="23">
        <f>O10*AG7</f>
        <v>3</v>
      </c>
      <c r="AH10" s="23">
        <f>P10*AG7</f>
        <v>3</v>
      </c>
      <c r="AI10" s="40">
        <f t="shared" ref="AI10:AI28" si="4">AD10+AE10+AF10+AG10+AH10</f>
        <v>15</v>
      </c>
      <c r="AJ10" s="23">
        <f>R10*AJ7</f>
        <v>6</v>
      </c>
      <c r="AK10" s="23">
        <f>S10*AK7</f>
        <v>3</v>
      </c>
      <c r="AL10" s="23">
        <f>T10*AL7</f>
        <v>6</v>
      </c>
      <c r="AM10" s="23">
        <f>U10*AM7</f>
        <v>0</v>
      </c>
      <c r="AN10" s="23">
        <f>V10*AN7</f>
        <v>6</v>
      </c>
      <c r="AO10" s="40">
        <f t="shared" ref="AO10:AO28" si="5">AJ10+AK10+AL10+AM10+AN10</f>
        <v>21</v>
      </c>
      <c r="AP10" s="40">
        <f t="shared" ref="AP10:AP28" si="6">AC10+AI10+AO10</f>
        <v>60</v>
      </c>
      <c r="AQ10" s="39">
        <v>5</v>
      </c>
      <c r="AR10" s="40">
        <f>AP10+AQ10</f>
        <v>65</v>
      </c>
      <c r="AS10" s="12" t="s">
        <v>43</v>
      </c>
      <c r="AT10" s="12" t="s">
        <v>43</v>
      </c>
      <c r="AU10" s="18"/>
      <c r="AV10" s="18"/>
      <c r="AW10" s="24"/>
      <c r="AX10" s="25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72" customHeight="1" x14ac:dyDescent="0.25">
      <c r="A11" s="20">
        <f>A10+1</f>
        <v>2</v>
      </c>
      <c r="B11" s="22" t="s">
        <v>21</v>
      </c>
      <c r="C11" s="22" t="s">
        <v>22</v>
      </c>
      <c r="D11" s="22" t="s">
        <v>54</v>
      </c>
      <c r="E11" s="23" t="s">
        <v>43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39">
        <f t="shared" si="0"/>
        <v>5</v>
      </c>
      <c r="L11" s="23">
        <v>1</v>
      </c>
      <c r="M11" s="23">
        <v>1</v>
      </c>
      <c r="N11" s="23">
        <v>1</v>
      </c>
      <c r="O11" s="23">
        <v>2</v>
      </c>
      <c r="P11" s="23">
        <v>1</v>
      </c>
      <c r="Q11" s="40">
        <f t="shared" si="1"/>
        <v>6</v>
      </c>
      <c r="R11" s="23">
        <v>1</v>
      </c>
      <c r="S11" s="23">
        <v>1</v>
      </c>
      <c r="T11" s="23">
        <v>1</v>
      </c>
      <c r="U11" s="46">
        <v>0</v>
      </c>
      <c r="V11" s="23">
        <v>2</v>
      </c>
      <c r="W11" s="40">
        <f t="shared" si="2"/>
        <v>5</v>
      </c>
      <c r="X11" s="23">
        <f>F11*X7</f>
        <v>4</v>
      </c>
      <c r="Y11" s="23">
        <f>J11*Y7</f>
        <v>4</v>
      </c>
      <c r="Z11" s="23">
        <f>H11*Z7</f>
        <v>4</v>
      </c>
      <c r="AA11" s="23">
        <f t="shared" ref="AA11:AB11" si="7">L11*AA7</f>
        <v>4</v>
      </c>
      <c r="AB11" s="23">
        <f t="shared" si="7"/>
        <v>4</v>
      </c>
      <c r="AC11" s="40">
        <f t="shared" si="3"/>
        <v>20</v>
      </c>
      <c r="AD11" s="23">
        <f>L11*AD7</f>
        <v>3</v>
      </c>
      <c r="AE11" s="23">
        <f t="shared" ref="AE11:AH11" si="8">M11*AE7</f>
        <v>3</v>
      </c>
      <c r="AF11" s="23">
        <f t="shared" si="8"/>
        <v>3</v>
      </c>
      <c r="AG11" s="23">
        <f t="shared" si="8"/>
        <v>6</v>
      </c>
      <c r="AH11" s="23">
        <f t="shared" si="8"/>
        <v>3</v>
      </c>
      <c r="AI11" s="40">
        <f t="shared" si="4"/>
        <v>18</v>
      </c>
      <c r="AJ11" s="23">
        <f>R11*AJ7</f>
        <v>3</v>
      </c>
      <c r="AK11" s="23">
        <f>S11*AK7</f>
        <v>3</v>
      </c>
      <c r="AL11" s="23">
        <f t="shared" ref="AL11:AN11" si="9">T11*AL7</f>
        <v>3</v>
      </c>
      <c r="AM11" s="23">
        <f t="shared" si="9"/>
        <v>0</v>
      </c>
      <c r="AN11" s="23">
        <f t="shared" si="9"/>
        <v>6</v>
      </c>
      <c r="AO11" s="40">
        <f t="shared" si="5"/>
        <v>15</v>
      </c>
      <c r="AP11" s="27">
        <f t="shared" si="6"/>
        <v>53</v>
      </c>
      <c r="AQ11" s="39">
        <v>5</v>
      </c>
      <c r="AR11" s="40">
        <f t="shared" ref="AR11:AR28" si="10">AP11+AQ11</f>
        <v>58</v>
      </c>
      <c r="AS11" s="27" t="str">
        <f t="shared" ref="AS11:AS28" si="11">IF(AP11&lt;60,"NU","DA")</f>
        <v>NU</v>
      </c>
      <c r="AT11" s="12" t="s">
        <v>43</v>
      </c>
      <c r="AU11" s="18"/>
      <c r="AV11" s="18"/>
      <c r="AW11" s="24"/>
      <c r="AX11" s="25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56.25" customHeight="1" x14ac:dyDescent="0.25">
      <c r="A12" s="20">
        <f t="shared" ref="A12:A28" si="12">A11+1</f>
        <v>3</v>
      </c>
      <c r="B12" s="26" t="s">
        <v>32</v>
      </c>
      <c r="C12" s="22" t="s">
        <v>34</v>
      </c>
      <c r="D12" s="28" t="s">
        <v>33</v>
      </c>
      <c r="E12" s="23" t="s">
        <v>43</v>
      </c>
      <c r="F12" s="49">
        <v>0</v>
      </c>
      <c r="G12" s="47">
        <v>1</v>
      </c>
      <c r="H12" s="49">
        <v>0</v>
      </c>
      <c r="I12" s="47">
        <v>1</v>
      </c>
      <c r="J12" s="47">
        <v>1</v>
      </c>
      <c r="K12" s="48">
        <f t="shared" si="0"/>
        <v>3</v>
      </c>
      <c r="L12" s="49">
        <v>0</v>
      </c>
      <c r="M12" s="49">
        <v>0</v>
      </c>
      <c r="N12" s="23">
        <v>1</v>
      </c>
      <c r="O12" s="23">
        <v>1</v>
      </c>
      <c r="P12" s="23">
        <v>1</v>
      </c>
      <c r="Q12" s="42">
        <f t="shared" si="1"/>
        <v>3</v>
      </c>
      <c r="R12" s="23">
        <v>1</v>
      </c>
      <c r="S12" s="23">
        <v>1</v>
      </c>
      <c r="T12" s="23">
        <v>2</v>
      </c>
      <c r="U12" s="46">
        <v>0</v>
      </c>
      <c r="V12" s="23">
        <v>1</v>
      </c>
      <c r="W12" s="42">
        <f t="shared" si="2"/>
        <v>5</v>
      </c>
      <c r="X12" s="23">
        <f>F12*X7</f>
        <v>0</v>
      </c>
      <c r="Y12" s="23">
        <f t="shared" ref="Y12:AB12" si="13">G12*Y7</f>
        <v>4</v>
      </c>
      <c r="Z12" s="23">
        <f t="shared" si="13"/>
        <v>0</v>
      </c>
      <c r="AA12" s="23">
        <f t="shared" si="13"/>
        <v>4</v>
      </c>
      <c r="AB12" s="23">
        <f t="shared" si="13"/>
        <v>4</v>
      </c>
      <c r="AC12" s="42">
        <f t="shared" si="3"/>
        <v>12</v>
      </c>
      <c r="AD12" s="23">
        <f>L12*AD7</f>
        <v>0</v>
      </c>
      <c r="AE12" s="23">
        <f t="shared" ref="AE12:AH12" si="14">M12*AE7</f>
        <v>0</v>
      </c>
      <c r="AF12" s="23">
        <f t="shared" si="14"/>
        <v>3</v>
      </c>
      <c r="AG12" s="23">
        <f t="shared" si="14"/>
        <v>3</v>
      </c>
      <c r="AH12" s="23">
        <f t="shared" si="14"/>
        <v>3</v>
      </c>
      <c r="AI12" s="42">
        <f t="shared" si="4"/>
        <v>9</v>
      </c>
      <c r="AJ12" s="23">
        <f>R12*AJ7</f>
        <v>3</v>
      </c>
      <c r="AK12" s="23">
        <f t="shared" ref="AK12:AN12" si="15">S12*AK7</f>
        <v>3</v>
      </c>
      <c r="AL12" s="23">
        <f t="shared" si="15"/>
        <v>6</v>
      </c>
      <c r="AM12" s="23">
        <f t="shared" si="15"/>
        <v>0</v>
      </c>
      <c r="AN12" s="23">
        <f t="shared" si="15"/>
        <v>3</v>
      </c>
      <c r="AO12" s="42">
        <f t="shared" si="5"/>
        <v>15</v>
      </c>
      <c r="AP12" s="27">
        <f t="shared" si="6"/>
        <v>36</v>
      </c>
      <c r="AQ12" s="41">
        <v>0</v>
      </c>
      <c r="AR12" s="40">
        <f t="shared" si="10"/>
        <v>36</v>
      </c>
      <c r="AS12" s="27" t="str">
        <f t="shared" si="11"/>
        <v>NU</v>
      </c>
      <c r="AT12" s="12" t="s">
        <v>43</v>
      </c>
      <c r="AU12" s="18"/>
      <c r="AV12" s="18"/>
      <c r="AW12" s="24"/>
      <c r="AX12" s="25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31.5" x14ac:dyDescent="0.25">
      <c r="A13" s="20">
        <f t="shared" si="12"/>
        <v>4</v>
      </c>
      <c r="B13" s="26" t="s">
        <v>6</v>
      </c>
      <c r="C13" s="22" t="s">
        <v>19</v>
      </c>
      <c r="D13" s="22" t="s">
        <v>55</v>
      </c>
      <c r="E13" s="23" t="s">
        <v>43</v>
      </c>
      <c r="F13" s="23">
        <v>1</v>
      </c>
      <c r="G13" s="23">
        <v>2</v>
      </c>
      <c r="H13" s="23">
        <v>2</v>
      </c>
      <c r="I13" s="23">
        <v>1</v>
      </c>
      <c r="J13" s="23">
        <v>2</v>
      </c>
      <c r="K13" s="39">
        <f t="shared" si="0"/>
        <v>8</v>
      </c>
      <c r="L13" s="23">
        <v>2</v>
      </c>
      <c r="M13" s="23">
        <v>1</v>
      </c>
      <c r="N13" s="23">
        <v>2</v>
      </c>
      <c r="O13" s="23">
        <v>2</v>
      </c>
      <c r="P13" s="23">
        <v>2</v>
      </c>
      <c r="Q13" s="40">
        <f t="shared" si="1"/>
        <v>9</v>
      </c>
      <c r="R13" s="23">
        <v>1</v>
      </c>
      <c r="S13" s="23">
        <v>2</v>
      </c>
      <c r="T13" s="23">
        <v>2</v>
      </c>
      <c r="U13" s="23">
        <v>1</v>
      </c>
      <c r="V13" s="23">
        <v>1</v>
      </c>
      <c r="W13" s="40">
        <f t="shared" si="2"/>
        <v>7</v>
      </c>
      <c r="X13" s="23">
        <f>F13*X7</f>
        <v>4</v>
      </c>
      <c r="Y13" s="23">
        <f t="shared" ref="Y13:AB13" si="16">G13*Y7</f>
        <v>8</v>
      </c>
      <c r="Z13" s="23">
        <f t="shared" si="16"/>
        <v>8</v>
      </c>
      <c r="AA13" s="23">
        <f t="shared" si="16"/>
        <v>4</v>
      </c>
      <c r="AB13" s="23">
        <f t="shared" si="16"/>
        <v>8</v>
      </c>
      <c r="AC13" s="40">
        <f t="shared" si="3"/>
        <v>32</v>
      </c>
      <c r="AD13" s="23">
        <f>L13*AD7</f>
        <v>6</v>
      </c>
      <c r="AE13" s="23">
        <f t="shared" ref="AE13:AH13" si="17">M13*AE7</f>
        <v>3</v>
      </c>
      <c r="AF13" s="23">
        <f t="shared" si="17"/>
        <v>6</v>
      </c>
      <c r="AG13" s="23">
        <f t="shared" si="17"/>
        <v>6</v>
      </c>
      <c r="AH13" s="23">
        <f t="shared" si="17"/>
        <v>6</v>
      </c>
      <c r="AI13" s="40">
        <f t="shared" si="4"/>
        <v>27</v>
      </c>
      <c r="AJ13" s="23">
        <f>R13*AJ7</f>
        <v>3</v>
      </c>
      <c r="AK13" s="23">
        <f t="shared" ref="AK13:AN13" si="18">S13*AK7</f>
        <v>6</v>
      </c>
      <c r="AL13" s="23">
        <f t="shared" si="18"/>
        <v>6</v>
      </c>
      <c r="AM13" s="23">
        <f t="shared" si="18"/>
        <v>3</v>
      </c>
      <c r="AN13" s="23">
        <f t="shared" si="18"/>
        <v>3</v>
      </c>
      <c r="AO13" s="40">
        <f t="shared" si="5"/>
        <v>21</v>
      </c>
      <c r="AP13" s="40">
        <f t="shared" si="6"/>
        <v>80</v>
      </c>
      <c r="AQ13" s="39">
        <v>5</v>
      </c>
      <c r="AR13" s="40">
        <f t="shared" si="10"/>
        <v>85</v>
      </c>
      <c r="AS13" s="12" t="str">
        <f t="shared" si="11"/>
        <v>DA</v>
      </c>
      <c r="AT13" s="12" t="s">
        <v>43</v>
      </c>
      <c r="AU13" s="18"/>
      <c r="AV13" s="18"/>
      <c r="AW13" s="24"/>
      <c r="AX13" s="25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52.5" x14ac:dyDescent="0.25">
      <c r="A14" s="20">
        <f t="shared" si="12"/>
        <v>5</v>
      </c>
      <c r="B14" s="26" t="s">
        <v>2</v>
      </c>
      <c r="C14" s="22" t="s">
        <v>3</v>
      </c>
      <c r="D14" s="22" t="s">
        <v>56</v>
      </c>
      <c r="E14" s="23" t="s">
        <v>43</v>
      </c>
      <c r="F14" s="23">
        <v>1</v>
      </c>
      <c r="G14" s="23">
        <v>2</v>
      </c>
      <c r="H14" s="23">
        <v>2</v>
      </c>
      <c r="I14" s="23">
        <v>2</v>
      </c>
      <c r="J14" s="23">
        <v>1</v>
      </c>
      <c r="K14" s="39">
        <f t="shared" si="0"/>
        <v>8</v>
      </c>
      <c r="L14" s="23">
        <v>2</v>
      </c>
      <c r="M14" s="23">
        <v>2</v>
      </c>
      <c r="N14" s="23">
        <v>1</v>
      </c>
      <c r="O14" s="23">
        <v>1</v>
      </c>
      <c r="P14" s="23">
        <v>2</v>
      </c>
      <c r="Q14" s="40">
        <f t="shared" si="1"/>
        <v>8</v>
      </c>
      <c r="R14" s="23">
        <v>2</v>
      </c>
      <c r="S14" s="23">
        <v>2</v>
      </c>
      <c r="T14" s="23">
        <v>1</v>
      </c>
      <c r="U14" s="23">
        <v>1</v>
      </c>
      <c r="V14" s="23">
        <v>1</v>
      </c>
      <c r="W14" s="40">
        <f t="shared" si="2"/>
        <v>7</v>
      </c>
      <c r="X14" s="23">
        <f t="shared" ref="X14:AB28" si="19">F14*4</f>
        <v>4</v>
      </c>
      <c r="Y14" s="23">
        <f t="shared" si="19"/>
        <v>8</v>
      </c>
      <c r="Z14" s="23">
        <f t="shared" si="19"/>
        <v>8</v>
      </c>
      <c r="AA14" s="23">
        <f t="shared" si="19"/>
        <v>8</v>
      </c>
      <c r="AB14" s="23">
        <f t="shared" si="19"/>
        <v>4</v>
      </c>
      <c r="AC14" s="40">
        <f t="shared" si="3"/>
        <v>32</v>
      </c>
      <c r="AD14" s="23">
        <f t="shared" ref="AD14:AH28" si="20">L14*3</f>
        <v>6</v>
      </c>
      <c r="AE14" s="23">
        <f t="shared" si="20"/>
        <v>6</v>
      </c>
      <c r="AF14" s="23">
        <f t="shared" si="20"/>
        <v>3</v>
      </c>
      <c r="AG14" s="23">
        <f t="shared" si="20"/>
        <v>3</v>
      </c>
      <c r="AH14" s="23">
        <f t="shared" si="20"/>
        <v>6</v>
      </c>
      <c r="AI14" s="40">
        <f t="shared" si="4"/>
        <v>24</v>
      </c>
      <c r="AJ14" s="23">
        <f t="shared" ref="AJ14:AN28" si="21">R14*3</f>
        <v>6</v>
      </c>
      <c r="AK14" s="23">
        <f t="shared" si="21"/>
        <v>6</v>
      </c>
      <c r="AL14" s="23">
        <f t="shared" si="21"/>
        <v>3</v>
      </c>
      <c r="AM14" s="23">
        <f t="shared" si="21"/>
        <v>3</v>
      </c>
      <c r="AN14" s="23">
        <f t="shared" si="21"/>
        <v>3</v>
      </c>
      <c r="AO14" s="40">
        <f t="shared" si="5"/>
        <v>21</v>
      </c>
      <c r="AP14" s="40">
        <f t="shared" si="6"/>
        <v>77</v>
      </c>
      <c r="AQ14" s="39">
        <v>5</v>
      </c>
      <c r="AR14" s="40">
        <f t="shared" si="10"/>
        <v>82</v>
      </c>
      <c r="AS14" s="12" t="str">
        <f t="shared" si="11"/>
        <v>DA</v>
      </c>
      <c r="AT14" s="12" t="s">
        <v>43</v>
      </c>
      <c r="AU14" s="18"/>
      <c r="AV14" s="18"/>
      <c r="AW14" s="24"/>
      <c r="AX14" s="25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1.5" x14ac:dyDescent="0.25">
      <c r="A15" s="20">
        <f t="shared" si="12"/>
        <v>6</v>
      </c>
      <c r="B15" s="26" t="s">
        <v>4</v>
      </c>
      <c r="C15" s="21" t="s">
        <v>5</v>
      </c>
      <c r="D15" s="21" t="s">
        <v>57</v>
      </c>
      <c r="E15" s="23" t="s">
        <v>43</v>
      </c>
      <c r="F15" s="23">
        <v>1</v>
      </c>
      <c r="G15" s="23">
        <v>1</v>
      </c>
      <c r="H15" s="23">
        <v>1</v>
      </c>
      <c r="I15" s="23">
        <v>2</v>
      </c>
      <c r="J15" s="23">
        <v>1</v>
      </c>
      <c r="K15" s="39">
        <f t="shared" si="0"/>
        <v>6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40">
        <f t="shared" si="1"/>
        <v>5</v>
      </c>
      <c r="R15" s="23">
        <v>2</v>
      </c>
      <c r="S15" s="23">
        <v>2</v>
      </c>
      <c r="T15" s="23">
        <v>2</v>
      </c>
      <c r="U15" s="23">
        <v>1</v>
      </c>
      <c r="V15" s="23">
        <v>1</v>
      </c>
      <c r="W15" s="40">
        <f t="shared" si="2"/>
        <v>8</v>
      </c>
      <c r="X15" s="23">
        <f t="shared" si="19"/>
        <v>4</v>
      </c>
      <c r="Y15" s="23">
        <f t="shared" si="19"/>
        <v>4</v>
      </c>
      <c r="Z15" s="23">
        <f t="shared" si="19"/>
        <v>4</v>
      </c>
      <c r="AA15" s="23">
        <f t="shared" si="19"/>
        <v>8</v>
      </c>
      <c r="AB15" s="23">
        <f t="shared" si="19"/>
        <v>4</v>
      </c>
      <c r="AC15" s="40">
        <f t="shared" si="3"/>
        <v>24</v>
      </c>
      <c r="AD15" s="23">
        <f t="shared" si="20"/>
        <v>3</v>
      </c>
      <c r="AE15" s="23">
        <f t="shared" si="20"/>
        <v>3</v>
      </c>
      <c r="AF15" s="23">
        <f t="shared" si="20"/>
        <v>3</v>
      </c>
      <c r="AG15" s="23">
        <f t="shared" si="20"/>
        <v>3</v>
      </c>
      <c r="AH15" s="23">
        <f t="shared" si="20"/>
        <v>3</v>
      </c>
      <c r="AI15" s="40">
        <f t="shared" si="4"/>
        <v>15</v>
      </c>
      <c r="AJ15" s="23">
        <f t="shared" si="21"/>
        <v>6</v>
      </c>
      <c r="AK15" s="23">
        <f t="shared" si="21"/>
        <v>6</v>
      </c>
      <c r="AL15" s="23">
        <f t="shared" si="21"/>
        <v>6</v>
      </c>
      <c r="AM15" s="23">
        <f t="shared" si="21"/>
        <v>3</v>
      </c>
      <c r="AN15" s="23">
        <f t="shared" si="21"/>
        <v>3</v>
      </c>
      <c r="AO15" s="40">
        <f t="shared" si="5"/>
        <v>24</v>
      </c>
      <c r="AP15" s="40">
        <f t="shared" si="6"/>
        <v>63</v>
      </c>
      <c r="AQ15" s="39">
        <v>5</v>
      </c>
      <c r="AR15" s="40">
        <f t="shared" si="10"/>
        <v>68</v>
      </c>
      <c r="AS15" s="12" t="str">
        <f t="shared" si="11"/>
        <v>DA</v>
      </c>
      <c r="AT15" s="12" t="s">
        <v>43</v>
      </c>
      <c r="AU15" s="18"/>
      <c r="AV15" s="18"/>
      <c r="AW15" s="24"/>
      <c r="AX15" s="25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10.25" customHeight="1" x14ac:dyDescent="0.25">
      <c r="A16" s="20">
        <f t="shared" si="12"/>
        <v>7</v>
      </c>
      <c r="B16" s="22" t="s">
        <v>25</v>
      </c>
      <c r="C16" s="22" t="s">
        <v>26</v>
      </c>
      <c r="D16" s="28" t="s">
        <v>27</v>
      </c>
      <c r="E16" s="23" t="s">
        <v>43</v>
      </c>
      <c r="F16" s="23">
        <v>2</v>
      </c>
      <c r="G16" s="23">
        <v>1</v>
      </c>
      <c r="H16" s="23">
        <v>2</v>
      </c>
      <c r="I16" s="23">
        <v>1</v>
      </c>
      <c r="J16" s="23">
        <v>2</v>
      </c>
      <c r="K16" s="40">
        <f t="shared" si="0"/>
        <v>8</v>
      </c>
      <c r="L16" s="23">
        <v>2</v>
      </c>
      <c r="M16" s="23">
        <v>2</v>
      </c>
      <c r="N16" s="23">
        <v>1</v>
      </c>
      <c r="O16" s="23">
        <v>1</v>
      </c>
      <c r="P16" s="23">
        <v>2</v>
      </c>
      <c r="Q16" s="40">
        <f t="shared" si="1"/>
        <v>8</v>
      </c>
      <c r="R16" s="23">
        <v>2</v>
      </c>
      <c r="S16" s="23">
        <v>2</v>
      </c>
      <c r="T16" s="23">
        <v>1</v>
      </c>
      <c r="U16" s="23">
        <v>1</v>
      </c>
      <c r="V16" s="23">
        <v>1</v>
      </c>
      <c r="W16" s="40">
        <f t="shared" si="2"/>
        <v>7</v>
      </c>
      <c r="X16" s="23">
        <f t="shared" si="19"/>
        <v>8</v>
      </c>
      <c r="Y16" s="23">
        <f t="shared" si="19"/>
        <v>4</v>
      </c>
      <c r="Z16" s="23">
        <f t="shared" si="19"/>
        <v>8</v>
      </c>
      <c r="AA16" s="23">
        <f t="shared" si="19"/>
        <v>4</v>
      </c>
      <c r="AB16" s="23">
        <f t="shared" si="19"/>
        <v>8</v>
      </c>
      <c r="AC16" s="40">
        <f t="shared" si="3"/>
        <v>32</v>
      </c>
      <c r="AD16" s="23">
        <f t="shared" si="20"/>
        <v>6</v>
      </c>
      <c r="AE16" s="23">
        <f t="shared" si="20"/>
        <v>6</v>
      </c>
      <c r="AF16" s="23">
        <f t="shared" si="20"/>
        <v>3</v>
      </c>
      <c r="AG16" s="23">
        <f t="shared" si="20"/>
        <v>3</v>
      </c>
      <c r="AH16" s="23">
        <f t="shared" si="20"/>
        <v>6</v>
      </c>
      <c r="AI16" s="40">
        <f t="shared" si="4"/>
        <v>24</v>
      </c>
      <c r="AJ16" s="23">
        <f t="shared" si="21"/>
        <v>6</v>
      </c>
      <c r="AK16" s="23">
        <f t="shared" si="21"/>
        <v>6</v>
      </c>
      <c r="AL16" s="23">
        <f t="shared" si="21"/>
        <v>3</v>
      </c>
      <c r="AM16" s="23">
        <f t="shared" si="21"/>
        <v>3</v>
      </c>
      <c r="AN16" s="23">
        <f t="shared" si="21"/>
        <v>3</v>
      </c>
      <c r="AO16" s="40">
        <f t="shared" si="5"/>
        <v>21</v>
      </c>
      <c r="AP16" s="40">
        <f t="shared" si="6"/>
        <v>77</v>
      </c>
      <c r="AQ16" s="39">
        <v>5</v>
      </c>
      <c r="AR16" s="40">
        <f t="shared" si="10"/>
        <v>82</v>
      </c>
      <c r="AS16" s="12" t="str">
        <f t="shared" si="11"/>
        <v>DA</v>
      </c>
      <c r="AT16" s="12" t="s">
        <v>43</v>
      </c>
      <c r="AU16" s="18"/>
      <c r="AV16" s="18"/>
      <c r="AW16" s="24"/>
      <c r="AX16" s="25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15.5" x14ac:dyDescent="0.25">
      <c r="A17" s="20">
        <f t="shared" si="12"/>
        <v>8</v>
      </c>
      <c r="B17" s="29" t="s">
        <v>7</v>
      </c>
      <c r="C17" s="22" t="s">
        <v>8</v>
      </c>
      <c r="D17" s="22" t="s">
        <v>9</v>
      </c>
      <c r="E17" s="23" t="s">
        <v>43</v>
      </c>
      <c r="F17" s="23">
        <v>2</v>
      </c>
      <c r="G17" s="23">
        <v>2</v>
      </c>
      <c r="H17" s="23">
        <v>2</v>
      </c>
      <c r="I17" s="23">
        <v>2</v>
      </c>
      <c r="J17" s="23">
        <v>2</v>
      </c>
      <c r="K17" s="40">
        <f t="shared" si="0"/>
        <v>10</v>
      </c>
      <c r="L17" s="23">
        <v>2</v>
      </c>
      <c r="M17" s="23">
        <v>2</v>
      </c>
      <c r="N17" s="23">
        <v>1</v>
      </c>
      <c r="O17" s="23">
        <v>1</v>
      </c>
      <c r="P17" s="23">
        <v>2</v>
      </c>
      <c r="Q17" s="40">
        <f t="shared" si="1"/>
        <v>8</v>
      </c>
      <c r="R17" s="23">
        <v>2</v>
      </c>
      <c r="S17" s="23">
        <v>2</v>
      </c>
      <c r="T17" s="23">
        <v>2</v>
      </c>
      <c r="U17" s="50">
        <v>0</v>
      </c>
      <c r="V17" s="23">
        <v>1</v>
      </c>
      <c r="W17" s="40">
        <f t="shared" si="2"/>
        <v>7</v>
      </c>
      <c r="X17" s="23">
        <f t="shared" si="19"/>
        <v>8</v>
      </c>
      <c r="Y17" s="23">
        <f t="shared" si="19"/>
        <v>8</v>
      </c>
      <c r="Z17" s="23">
        <f t="shared" si="19"/>
        <v>8</v>
      </c>
      <c r="AA17" s="23">
        <f t="shared" si="19"/>
        <v>8</v>
      </c>
      <c r="AB17" s="23">
        <f t="shared" si="19"/>
        <v>8</v>
      </c>
      <c r="AC17" s="40">
        <f t="shared" si="3"/>
        <v>40</v>
      </c>
      <c r="AD17" s="23">
        <f t="shared" si="20"/>
        <v>6</v>
      </c>
      <c r="AE17" s="23">
        <f t="shared" si="20"/>
        <v>6</v>
      </c>
      <c r="AF17" s="23">
        <f t="shared" si="20"/>
        <v>3</v>
      </c>
      <c r="AG17" s="23">
        <f t="shared" si="20"/>
        <v>3</v>
      </c>
      <c r="AH17" s="23">
        <f t="shared" si="20"/>
        <v>6</v>
      </c>
      <c r="AI17" s="40">
        <f t="shared" si="4"/>
        <v>24</v>
      </c>
      <c r="AJ17" s="23">
        <f t="shared" si="21"/>
        <v>6</v>
      </c>
      <c r="AK17" s="23">
        <f t="shared" si="21"/>
        <v>6</v>
      </c>
      <c r="AL17" s="23">
        <f t="shared" si="21"/>
        <v>6</v>
      </c>
      <c r="AM17" s="23">
        <f t="shared" si="21"/>
        <v>0</v>
      </c>
      <c r="AN17" s="23">
        <f t="shared" si="21"/>
        <v>3</v>
      </c>
      <c r="AO17" s="40">
        <f t="shared" si="5"/>
        <v>21</v>
      </c>
      <c r="AP17" s="40">
        <f t="shared" si="6"/>
        <v>85</v>
      </c>
      <c r="AQ17" s="39">
        <v>5</v>
      </c>
      <c r="AR17" s="40">
        <f t="shared" si="10"/>
        <v>90</v>
      </c>
      <c r="AS17" s="12" t="s">
        <v>43</v>
      </c>
      <c r="AT17" s="12" t="s">
        <v>43</v>
      </c>
      <c r="AU17" s="18"/>
      <c r="AV17" s="18"/>
      <c r="AW17" s="30"/>
      <c r="AX17" s="25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42" x14ac:dyDescent="0.25">
      <c r="A18" s="20">
        <f t="shared" si="12"/>
        <v>9</v>
      </c>
      <c r="B18" s="31" t="s">
        <v>10</v>
      </c>
      <c r="C18" s="22" t="s">
        <v>11</v>
      </c>
      <c r="D18" s="22" t="s">
        <v>58</v>
      </c>
      <c r="E18" s="23" t="s">
        <v>43</v>
      </c>
      <c r="F18" s="23">
        <v>1</v>
      </c>
      <c r="G18" s="23">
        <v>1</v>
      </c>
      <c r="H18" s="23">
        <v>2</v>
      </c>
      <c r="I18" s="23">
        <v>1</v>
      </c>
      <c r="J18" s="23">
        <v>1</v>
      </c>
      <c r="K18" s="40">
        <f t="shared" si="0"/>
        <v>6</v>
      </c>
      <c r="L18" s="23">
        <v>1</v>
      </c>
      <c r="M18" s="23">
        <v>1</v>
      </c>
      <c r="N18" s="23">
        <v>2</v>
      </c>
      <c r="O18" s="23">
        <v>1</v>
      </c>
      <c r="P18" s="23">
        <v>2</v>
      </c>
      <c r="Q18" s="40">
        <f t="shared" si="1"/>
        <v>7</v>
      </c>
      <c r="R18" s="23">
        <v>2</v>
      </c>
      <c r="S18" s="23">
        <v>2</v>
      </c>
      <c r="T18" s="23">
        <v>2</v>
      </c>
      <c r="U18" s="23">
        <v>1</v>
      </c>
      <c r="V18" s="23">
        <v>2</v>
      </c>
      <c r="W18" s="40">
        <f t="shared" si="2"/>
        <v>9</v>
      </c>
      <c r="X18" s="23">
        <f t="shared" si="19"/>
        <v>4</v>
      </c>
      <c r="Y18" s="23">
        <f t="shared" si="19"/>
        <v>4</v>
      </c>
      <c r="Z18" s="23">
        <f t="shared" si="19"/>
        <v>8</v>
      </c>
      <c r="AA18" s="23">
        <f t="shared" si="19"/>
        <v>4</v>
      </c>
      <c r="AB18" s="23">
        <f t="shared" si="19"/>
        <v>4</v>
      </c>
      <c r="AC18" s="40">
        <f t="shared" si="3"/>
        <v>24</v>
      </c>
      <c r="AD18" s="23">
        <f t="shared" si="20"/>
        <v>3</v>
      </c>
      <c r="AE18" s="23">
        <f t="shared" si="20"/>
        <v>3</v>
      </c>
      <c r="AF18" s="23">
        <f t="shared" si="20"/>
        <v>6</v>
      </c>
      <c r="AG18" s="23">
        <f t="shared" si="20"/>
        <v>3</v>
      </c>
      <c r="AH18" s="23">
        <f t="shared" si="20"/>
        <v>6</v>
      </c>
      <c r="AI18" s="40">
        <f t="shared" si="4"/>
        <v>21</v>
      </c>
      <c r="AJ18" s="23">
        <f t="shared" si="21"/>
        <v>6</v>
      </c>
      <c r="AK18" s="23">
        <f t="shared" si="21"/>
        <v>6</v>
      </c>
      <c r="AL18" s="23">
        <f t="shared" si="21"/>
        <v>6</v>
      </c>
      <c r="AM18" s="23">
        <f t="shared" si="21"/>
        <v>3</v>
      </c>
      <c r="AN18" s="23">
        <f t="shared" si="21"/>
        <v>6</v>
      </c>
      <c r="AO18" s="40">
        <f t="shared" si="5"/>
        <v>27</v>
      </c>
      <c r="AP18" s="40">
        <f t="shared" si="6"/>
        <v>72</v>
      </c>
      <c r="AQ18" s="39">
        <v>5</v>
      </c>
      <c r="AR18" s="40">
        <f t="shared" si="10"/>
        <v>77</v>
      </c>
      <c r="AS18" s="12" t="str">
        <f t="shared" si="11"/>
        <v>DA</v>
      </c>
      <c r="AT18" s="12" t="s">
        <v>43</v>
      </c>
      <c r="AU18" s="18"/>
      <c r="AV18" s="18"/>
      <c r="AW18" s="24"/>
      <c r="AX18" s="25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63" x14ac:dyDescent="0.25">
      <c r="A19" s="20">
        <f t="shared" si="12"/>
        <v>10</v>
      </c>
      <c r="B19" s="31" t="s">
        <v>12</v>
      </c>
      <c r="C19" s="22" t="s">
        <v>13</v>
      </c>
      <c r="D19" s="22" t="s">
        <v>59</v>
      </c>
      <c r="E19" s="23" t="s">
        <v>43</v>
      </c>
      <c r="F19" s="23">
        <v>1</v>
      </c>
      <c r="G19" s="23">
        <v>2</v>
      </c>
      <c r="H19" s="23">
        <v>2</v>
      </c>
      <c r="I19" s="23">
        <v>1</v>
      </c>
      <c r="J19" s="23">
        <v>1</v>
      </c>
      <c r="K19" s="40">
        <f t="shared" si="0"/>
        <v>7</v>
      </c>
      <c r="L19" s="23">
        <v>2</v>
      </c>
      <c r="M19" s="23">
        <v>2</v>
      </c>
      <c r="N19" s="23">
        <v>1</v>
      </c>
      <c r="O19" s="23">
        <v>1</v>
      </c>
      <c r="P19" s="23">
        <v>2</v>
      </c>
      <c r="Q19" s="40">
        <f t="shared" si="1"/>
        <v>8</v>
      </c>
      <c r="R19" s="23">
        <v>1</v>
      </c>
      <c r="S19" s="23">
        <v>2</v>
      </c>
      <c r="T19" s="23">
        <v>2</v>
      </c>
      <c r="U19" s="23">
        <v>1</v>
      </c>
      <c r="V19" s="23">
        <v>2</v>
      </c>
      <c r="W19" s="40">
        <f t="shared" si="2"/>
        <v>8</v>
      </c>
      <c r="X19" s="23">
        <f t="shared" si="19"/>
        <v>4</v>
      </c>
      <c r="Y19" s="23">
        <f t="shared" si="19"/>
        <v>8</v>
      </c>
      <c r="Z19" s="23">
        <f t="shared" si="19"/>
        <v>8</v>
      </c>
      <c r="AA19" s="23">
        <f t="shared" si="19"/>
        <v>4</v>
      </c>
      <c r="AB19" s="23">
        <f t="shared" si="19"/>
        <v>4</v>
      </c>
      <c r="AC19" s="40">
        <f t="shared" si="3"/>
        <v>28</v>
      </c>
      <c r="AD19" s="23">
        <f t="shared" si="20"/>
        <v>6</v>
      </c>
      <c r="AE19" s="23">
        <f t="shared" si="20"/>
        <v>6</v>
      </c>
      <c r="AF19" s="23">
        <f t="shared" si="20"/>
        <v>3</v>
      </c>
      <c r="AG19" s="23">
        <f t="shared" si="20"/>
        <v>3</v>
      </c>
      <c r="AH19" s="23">
        <f t="shared" si="20"/>
        <v>6</v>
      </c>
      <c r="AI19" s="40">
        <f t="shared" si="4"/>
        <v>24</v>
      </c>
      <c r="AJ19" s="23">
        <f t="shared" si="21"/>
        <v>3</v>
      </c>
      <c r="AK19" s="23">
        <f t="shared" si="21"/>
        <v>6</v>
      </c>
      <c r="AL19" s="23">
        <f t="shared" si="21"/>
        <v>6</v>
      </c>
      <c r="AM19" s="23">
        <f t="shared" si="21"/>
        <v>3</v>
      </c>
      <c r="AN19" s="23">
        <f t="shared" si="21"/>
        <v>6</v>
      </c>
      <c r="AO19" s="40">
        <f t="shared" si="5"/>
        <v>24</v>
      </c>
      <c r="AP19" s="40">
        <f t="shared" si="6"/>
        <v>76</v>
      </c>
      <c r="AQ19" s="39">
        <v>5</v>
      </c>
      <c r="AR19" s="40">
        <f t="shared" si="10"/>
        <v>81</v>
      </c>
      <c r="AS19" s="12" t="str">
        <f t="shared" si="11"/>
        <v>DA</v>
      </c>
      <c r="AT19" s="12" t="s">
        <v>43</v>
      </c>
      <c r="AU19" s="18"/>
      <c r="AV19" s="18"/>
      <c r="AW19" s="24"/>
      <c r="AX19" s="25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94.5" x14ac:dyDescent="0.25">
      <c r="A20" s="20">
        <f t="shared" si="12"/>
        <v>11</v>
      </c>
      <c r="B20" s="31" t="s">
        <v>28</v>
      </c>
      <c r="C20" s="22" t="s">
        <v>29</v>
      </c>
      <c r="D20" s="22" t="s">
        <v>61</v>
      </c>
      <c r="E20" s="23" t="s">
        <v>43</v>
      </c>
      <c r="F20" s="23">
        <v>1</v>
      </c>
      <c r="G20" s="23">
        <v>1</v>
      </c>
      <c r="H20" s="23">
        <v>1</v>
      </c>
      <c r="I20" s="23">
        <v>1</v>
      </c>
      <c r="J20" s="23">
        <v>2</v>
      </c>
      <c r="K20" s="40">
        <f t="shared" si="0"/>
        <v>6</v>
      </c>
      <c r="L20" s="23">
        <v>2</v>
      </c>
      <c r="M20" s="23">
        <v>2</v>
      </c>
      <c r="N20" s="23">
        <v>1</v>
      </c>
      <c r="O20" s="23">
        <v>2</v>
      </c>
      <c r="P20" s="23">
        <v>2</v>
      </c>
      <c r="Q20" s="40">
        <f t="shared" si="1"/>
        <v>9</v>
      </c>
      <c r="R20" s="23">
        <v>2</v>
      </c>
      <c r="S20" s="23">
        <v>1</v>
      </c>
      <c r="T20" s="23">
        <v>2</v>
      </c>
      <c r="U20" s="23">
        <v>2</v>
      </c>
      <c r="V20" s="23">
        <v>2</v>
      </c>
      <c r="W20" s="40">
        <f t="shared" si="2"/>
        <v>9</v>
      </c>
      <c r="X20" s="23">
        <f t="shared" si="19"/>
        <v>4</v>
      </c>
      <c r="Y20" s="23">
        <f t="shared" si="19"/>
        <v>4</v>
      </c>
      <c r="Z20" s="23">
        <f t="shared" si="19"/>
        <v>4</v>
      </c>
      <c r="AA20" s="23">
        <f t="shared" si="19"/>
        <v>4</v>
      </c>
      <c r="AB20" s="23">
        <f t="shared" si="19"/>
        <v>8</v>
      </c>
      <c r="AC20" s="40">
        <f t="shared" si="3"/>
        <v>24</v>
      </c>
      <c r="AD20" s="23">
        <f t="shared" si="20"/>
        <v>6</v>
      </c>
      <c r="AE20" s="23">
        <f t="shared" si="20"/>
        <v>6</v>
      </c>
      <c r="AF20" s="23">
        <f t="shared" si="20"/>
        <v>3</v>
      </c>
      <c r="AG20" s="23">
        <f t="shared" si="20"/>
        <v>6</v>
      </c>
      <c r="AH20" s="23">
        <f t="shared" si="20"/>
        <v>6</v>
      </c>
      <c r="AI20" s="40">
        <f t="shared" si="4"/>
        <v>27</v>
      </c>
      <c r="AJ20" s="23">
        <f t="shared" si="21"/>
        <v>6</v>
      </c>
      <c r="AK20" s="23">
        <f t="shared" si="21"/>
        <v>3</v>
      </c>
      <c r="AL20" s="23">
        <f t="shared" si="21"/>
        <v>6</v>
      </c>
      <c r="AM20" s="23">
        <f t="shared" si="21"/>
        <v>6</v>
      </c>
      <c r="AN20" s="23">
        <f t="shared" si="21"/>
        <v>6</v>
      </c>
      <c r="AO20" s="40">
        <f t="shared" si="5"/>
        <v>27</v>
      </c>
      <c r="AP20" s="40">
        <f t="shared" si="6"/>
        <v>78</v>
      </c>
      <c r="AQ20" s="39">
        <v>5</v>
      </c>
      <c r="AR20" s="40">
        <f t="shared" si="10"/>
        <v>83</v>
      </c>
      <c r="AS20" s="14" t="str">
        <f t="shared" si="11"/>
        <v>DA</v>
      </c>
      <c r="AT20" s="12" t="s">
        <v>43</v>
      </c>
      <c r="AU20" s="18"/>
      <c r="AV20" s="18"/>
      <c r="AW20" s="24"/>
      <c r="AX20" s="25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94.5" x14ac:dyDescent="0.25">
      <c r="A21" s="20">
        <f t="shared" si="12"/>
        <v>12</v>
      </c>
      <c r="B21" s="32" t="s">
        <v>30</v>
      </c>
      <c r="C21" s="22" t="s">
        <v>31</v>
      </c>
      <c r="D21" s="26" t="s">
        <v>62</v>
      </c>
      <c r="E21" s="23" t="s">
        <v>43</v>
      </c>
      <c r="F21" s="23">
        <v>2</v>
      </c>
      <c r="G21" s="23">
        <v>2</v>
      </c>
      <c r="H21" s="23">
        <v>1</v>
      </c>
      <c r="I21" s="23">
        <v>2</v>
      </c>
      <c r="J21" s="23">
        <v>2</v>
      </c>
      <c r="K21" s="40">
        <f t="shared" si="0"/>
        <v>9</v>
      </c>
      <c r="L21" s="23">
        <v>2</v>
      </c>
      <c r="M21" s="23">
        <v>2</v>
      </c>
      <c r="N21" s="23">
        <v>1</v>
      </c>
      <c r="O21" s="23">
        <v>2</v>
      </c>
      <c r="P21" s="23">
        <v>2</v>
      </c>
      <c r="Q21" s="40">
        <f t="shared" si="1"/>
        <v>9</v>
      </c>
      <c r="R21" s="23">
        <v>2</v>
      </c>
      <c r="S21" s="23">
        <v>2</v>
      </c>
      <c r="T21" s="23">
        <v>2</v>
      </c>
      <c r="U21" s="23">
        <v>1</v>
      </c>
      <c r="V21" s="23">
        <v>2</v>
      </c>
      <c r="W21" s="40">
        <f t="shared" si="2"/>
        <v>9</v>
      </c>
      <c r="X21" s="23">
        <f t="shared" si="19"/>
        <v>8</v>
      </c>
      <c r="Y21" s="23">
        <f t="shared" si="19"/>
        <v>8</v>
      </c>
      <c r="Z21" s="23">
        <f t="shared" si="19"/>
        <v>4</v>
      </c>
      <c r="AA21" s="23">
        <f t="shared" si="19"/>
        <v>8</v>
      </c>
      <c r="AB21" s="23">
        <f t="shared" si="19"/>
        <v>8</v>
      </c>
      <c r="AC21" s="40">
        <f t="shared" si="3"/>
        <v>36</v>
      </c>
      <c r="AD21" s="23">
        <f t="shared" si="20"/>
        <v>6</v>
      </c>
      <c r="AE21" s="23">
        <f t="shared" si="20"/>
        <v>6</v>
      </c>
      <c r="AF21" s="23">
        <f t="shared" si="20"/>
        <v>3</v>
      </c>
      <c r="AG21" s="23">
        <f t="shared" si="20"/>
        <v>6</v>
      </c>
      <c r="AH21" s="23">
        <f t="shared" si="20"/>
        <v>6</v>
      </c>
      <c r="AI21" s="40">
        <f t="shared" si="4"/>
        <v>27</v>
      </c>
      <c r="AJ21" s="23">
        <f t="shared" si="21"/>
        <v>6</v>
      </c>
      <c r="AK21" s="23">
        <f t="shared" si="21"/>
        <v>6</v>
      </c>
      <c r="AL21" s="23">
        <f t="shared" si="21"/>
        <v>6</v>
      </c>
      <c r="AM21" s="23">
        <f t="shared" si="21"/>
        <v>3</v>
      </c>
      <c r="AN21" s="23">
        <f t="shared" si="21"/>
        <v>6</v>
      </c>
      <c r="AO21" s="40">
        <f t="shared" si="5"/>
        <v>27</v>
      </c>
      <c r="AP21" s="40">
        <f t="shared" si="6"/>
        <v>90</v>
      </c>
      <c r="AQ21" s="39">
        <v>5</v>
      </c>
      <c r="AR21" s="40">
        <f t="shared" si="10"/>
        <v>95</v>
      </c>
      <c r="AS21" s="14" t="str">
        <f t="shared" si="11"/>
        <v>DA</v>
      </c>
      <c r="AT21" s="12" t="s">
        <v>43</v>
      </c>
      <c r="AU21" s="18"/>
      <c r="AV21" s="18"/>
      <c r="AW21" s="24"/>
      <c r="AX21" s="25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42" x14ac:dyDescent="0.25">
      <c r="A22" s="20">
        <f t="shared" si="12"/>
        <v>13</v>
      </c>
      <c r="B22" s="33" t="s">
        <v>39</v>
      </c>
      <c r="C22" s="22" t="s">
        <v>40</v>
      </c>
      <c r="D22" s="22" t="s">
        <v>63</v>
      </c>
      <c r="E22" s="23" t="s">
        <v>43</v>
      </c>
      <c r="F22" s="23">
        <v>1</v>
      </c>
      <c r="G22" s="50">
        <v>0</v>
      </c>
      <c r="H22" s="23">
        <v>1</v>
      </c>
      <c r="I22" s="23">
        <v>2</v>
      </c>
      <c r="J22" s="23">
        <v>2</v>
      </c>
      <c r="K22" s="40">
        <f t="shared" si="0"/>
        <v>6</v>
      </c>
      <c r="L22" s="23">
        <v>1</v>
      </c>
      <c r="M22" s="23">
        <v>1</v>
      </c>
      <c r="N22" s="23">
        <v>2</v>
      </c>
      <c r="O22" s="23">
        <v>2</v>
      </c>
      <c r="P22" s="23">
        <v>2</v>
      </c>
      <c r="Q22" s="40">
        <f t="shared" si="1"/>
        <v>8</v>
      </c>
      <c r="R22" s="23">
        <v>1</v>
      </c>
      <c r="S22" s="23">
        <v>1</v>
      </c>
      <c r="T22" s="23">
        <v>2</v>
      </c>
      <c r="U22" s="23">
        <v>2</v>
      </c>
      <c r="V22" s="23">
        <v>2</v>
      </c>
      <c r="W22" s="40">
        <f t="shared" si="2"/>
        <v>8</v>
      </c>
      <c r="X22" s="23">
        <f t="shared" si="19"/>
        <v>4</v>
      </c>
      <c r="Y22" s="23">
        <f t="shared" si="19"/>
        <v>0</v>
      </c>
      <c r="Z22" s="23">
        <f t="shared" si="19"/>
        <v>4</v>
      </c>
      <c r="AA22" s="23">
        <f t="shared" si="19"/>
        <v>8</v>
      </c>
      <c r="AB22" s="23">
        <f t="shared" si="19"/>
        <v>8</v>
      </c>
      <c r="AC22" s="40">
        <f t="shared" si="3"/>
        <v>24</v>
      </c>
      <c r="AD22" s="23">
        <f t="shared" si="20"/>
        <v>3</v>
      </c>
      <c r="AE22" s="23">
        <f t="shared" si="20"/>
        <v>3</v>
      </c>
      <c r="AF22" s="23">
        <f t="shared" si="20"/>
        <v>6</v>
      </c>
      <c r="AG22" s="23">
        <f t="shared" si="20"/>
        <v>6</v>
      </c>
      <c r="AH22" s="23">
        <f t="shared" si="20"/>
        <v>6</v>
      </c>
      <c r="AI22" s="40">
        <f t="shared" si="4"/>
        <v>24</v>
      </c>
      <c r="AJ22" s="23">
        <f t="shared" si="21"/>
        <v>3</v>
      </c>
      <c r="AK22" s="23">
        <f t="shared" si="21"/>
        <v>3</v>
      </c>
      <c r="AL22" s="23">
        <f t="shared" si="21"/>
        <v>6</v>
      </c>
      <c r="AM22" s="23">
        <f t="shared" si="21"/>
        <v>6</v>
      </c>
      <c r="AN22" s="23">
        <f t="shared" si="21"/>
        <v>6</v>
      </c>
      <c r="AO22" s="40">
        <f t="shared" si="5"/>
        <v>24</v>
      </c>
      <c r="AP22" s="40">
        <f t="shared" si="6"/>
        <v>72</v>
      </c>
      <c r="AQ22" s="39">
        <v>5</v>
      </c>
      <c r="AR22" s="40">
        <f t="shared" si="10"/>
        <v>77</v>
      </c>
      <c r="AS22" s="14" t="str">
        <f t="shared" si="11"/>
        <v>DA</v>
      </c>
      <c r="AT22" s="12" t="s">
        <v>43</v>
      </c>
      <c r="AU22" s="18"/>
      <c r="AV22" s="18"/>
      <c r="AW22" s="24"/>
      <c r="AX22" s="25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93" customHeight="1" x14ac:dyDescent="0.25">
      <c r="A23" s="20">
        <f t="shared" si="12"/>
        <v>14</v>
      </c>
      <c r="B23" s="31" t="s">
        <v>14</v>
      </c>
      <c r="C23" s="22" t="s">
        <v>15</v>
      </c>
      <c r="D23" s="22" t="s">
        <v>64</v>
      </c>
      <c r="E23" s="23" t="s">
        <v>43</v>
      </c>
      <c r="F23" s="23">
        <v>1</v>
      </c>
      <c r="G23" s="23">
        <v>1</v>
      </c>
      <c r="H23" s="23">
        <v>1</v>
      </c>
      <c r="I23" s="23">
        <v>2</v>
      </c>
      <c r="J23" s="23">
        <v>2</v>
      </c>
      <c r="K23" s="40">
        <f t="shared" si="0"/>
        <v>7</v>
      </c>
      <c r="L23" s="23">
        <v>1</v>
      </c>
      <c r="M23" s="23">
        <v>2</v>
      </c>
      <c r="N23" s="23">
        <v>1</v>
      </c>
      <c r="O23" s="23">
        <v>2</v>
      </c>
      <c r="P23" s="23">
        <v>2</v>
      </c>
      <c r="Q23" s="40">
        <f t="shared" si="1"/>
        <v>8</v>
      </c>
      <c r="R23" s="23">
        <v>2</v>
      </c>
      <c r="S23" s="23">
        <v>2</v>
      </c>
      <c r="T23" s="23">
        <v>2</v>
      </c>
      <c r="U23" s="23">
        <v>1</v>
      </c>
      <c r="V23" s="23">
        <v>2</v>
      </c>
      <c r="W23" s="40">
        <f t="shared" si="2"/>
        <v>9</v>
      </c>
      <c r="X23" s="23">
        <f t="shared" si="19"/>
        <v>4</v>
      </c>
      <c r="Y23" s="23">
        <f t="shared" si="19"/>
        <v>4</v>
      </c>
      <c r="Z23" s="23">
        <f t="shared" si="19"/>
        <v>4</v>
      </c>
      <c r="AA23" s="23">
        <f t="shared" si="19"/>
        <v>8</v>
      </c>
      <c r="AB23" s="23">
        <f t="shared" si="19"/>
        <v>8</v>
      </c>
      <c r="AC23" s="40">
        <f t="shared" si="3"/>
        <v>28</v>
      </c>
      <c r="AD23" s="23">
        <f t="shared" si="20"/>
        <v>3</v>
      </c>
      <c r="AE23" s="23">
        <f t="shared" si="20"/>
        <v>6</v>
      </c>
      <c r="AF23" s="23">
        <f t="shared" si="20"/>
        <v>3</v>
      </c>
      <c r="AG23" s="23">
        <f t="shared" si="20"/>
        <v>6</v>
      </c>
      <c r="AH23" s="23">
        <f t="shared" si="20"/>
        <v>6</v>
      </c>
      <c r="AI23" s="40">
        <f t="shared" si="4"/>
        <v>24</v>
      </c>
      <c r="AJ23" s="23">
        <f t="shared" si="21"/>
        <v>6</v>
      </c>
      <c r="AK23" s="23">
        <f t="shared" si="21"/>
        <v>6</v>
      </c>
      <c r="AL23" s="23">
        <f t="shared" si="21"/>
        <v>6</v>
      </c>
      <c r="AM23" s="23">
        <f t="shared" si="21"/>
        <v>3</v>
      </c>
      <c r="AN23" s="23">
        <f t="shared" si="21"/>
        <v>6</v>
      </c>
      <c r="AO23" s="40">
        <f t="shared" si="5"/>
        <v>27</v>
      </c>
      <c r="AP23" s="40">
        <f t="shared" si="6"/>
        <v>79</v>
      </c>
      <c r="AQ23" s="39">
        <v>5</v>
      </c>
      <c r="AR23" s="40">
        <f t="shared" si="10"/>
        <v>84</v>
      </c>
      <c r="AS23" s="14" t="str">
        <f t="shared" si="11"/>
        <v>DA</v>
      </c>
      <c r="AT23" s="12" t="s">
        <v>43</v>
      </c>
      <c r="AU23" s="18"/>
      <c r="AV23" s="18"/>
      <c r="AW23" s="24"/>
      <c r="AX23" s="25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23" customHeight="1" x14ac:dyDescent="0.25">
      <c r="A24" s="20">
        <f t="shared" si="12"/>
        <v>15</v>
      </c>
      <c r="B24" s="34" t="s">
        <v>35</v>
      </c>
      <c r="C24" s="21" t="s">
        <v>36</v>
      </c>
      <c r="D24" s="35" t="s">
        <v>65</v>
      </c>
      <c r="E24" s="23" t="s">
        <v>43</v>
      </c>
      <c r="F24" s="23">
        <v>1</v>
      </c>
      <c r="G24" s="23">
        <v>2</v>
      </c>
      <c r="H24" s="23">
        <v>1</v>
      </c>
      <c r="I24" s="23">
        <v>1</v>
      </c>
      <c r="J24" s="23">
        <v>2</v>
      </c>
      <c r="K24" s="40">
        <f t="shared" si="0"/>
        <v>7</v>
      </c>
      <c r="L24" s="23">
        <v>2</v>
      </c>
      <c r="M24" s="23">
        <v>1</v>
      </c>
      <c r="N24" s="23">
        <v>2</v>
      </c>
      <c r="O24" s="23">
        <v>1</v>
      </c>
      <c r="P24" s="23">
        <v>2</v>
      </c>
      <c r="Q24" s="40">
        <f t="shared" si="1"/>
        <v>8</v>
      </c>
      <c r="R24" s="23">
        <v>2</v>
      </c>
      <c r="S24" s="23">
        <v>1</v>
      </c>
      <c r="T24" s="23">
        <v>2</v>
      </c>
      <c r="U24" s="23">
        <v>2</v>
      </c>
      <c r="V24" s="23">
        <v>2</v>
      </c>
      <c r="W24" s="40">
        <f t="shared" si="2"/>
        <v>9</v>
      </c>
      <c r="X24" s="23">
        <f t="shared" si="19"/>
        <v>4</v>
      </c>
      <c r="Y24" s="23">
        <f t="shared" si="19"/>
        <v>8</v>
      </c>
      <c r="Z24" s="23">
        <f t="shared" si="19"/>
        <v>4</v>
      </c>
      <c r="AA24" s="23">
        <f t="shared" si="19"/>
        <v>4</v>
      </c>
      <c r="AB24" s="23">
        <f t="shared" si="19"/>
        <v>8</v>
      </c>
      <c r="AC24" s="40">
        <f t="shared" si="3"/>
        <v>28</v>
      </c>
      <c r="AD24" s="23">
        <f t="shared" si="20"/>
        <v>6</v>
      </c>
      <c r="AE24" s="23">
        <f t="shared" si="20"/>
        <v>3</v>
      </c>
      <c r="AF24" s="23">
        <f t="shared" si="20"/>
        <v>6</v>
      </c>
      <c r="AG24" s="23">
        <f t="shared" si="20"/>
        <v>3</v>
      </c>
      <c r="AH24" s="23">
        <f t="shared" si="20"/>
        <v>6</v>
      </c>
      <c r="AI24" s="40">
        <f t="shared" si="4"/>
        <v>24</v>
      </c>
      <c r="AJ24" s="23">
        <f t="shared" si="21"/>
        <v>6</v>
      </c>
      <c r="AK24" s="23">
        <f t="shared" si="21"/>
        <v>3</v>
      </c>
      <c r="AL24" s="23">
        <f t="shared" si="21"/>
        <v>6</v>
      </c>
      <c r="AM24" s="23">
        <f t="shared" si="21"/>
        <v>6</v>
      </c>
      <c r="AN24" s="23">
        <f t="shared" si="21"/>
        <v>6</v>
      </c>
      <c r="AO24" s="40">
        <f t="shared" si="5"/>
        <v>27</v>
      </c>
      <c r="AP24" s="40">
        <f t="shared" si="6"/>
        <v>79</v>
      </c>
      <c r="AQ24" s="39">
        <v>5</v>
      </c>
      <c r="AR24" s="40">
        <f t="shared" si="10"/>
        <v>84</v>
      </c>
      <c r="AS24" s="14" t="str">
        <f t="shared" si="11"/>
        <v>DA</v>
      </c>
      <c r="AT24" s="12" t="s">
        <v>43</v>
      </c>
      <c r="AU24" s="18"/>
      <c r="AV24" s="18"/>
      <c r="AW24" s="24"/>
      <c r="AX24" s="25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52.5" x14ac:dyDescent="0.25">
      <c r="A25" s="20">
        <f t="shared" si="12"/>
        <v>16</v>
      </c>
      <c r="B25" s="31" t="s">
        <v>37</v>
      </c>
      <c r="C25" s="22" t="s">
        <v>38</v>
      </c>
      <c r="D25" s="22" t="s">
        <v>66</v>
      </c>
      <c r="E25" s="23" t="s">
        <v>43</v>
      </c>
      <c r="F25" s="23">
        <v>1</v>
      </c>
      <c r="G25" s="23">
        <v>1</v>
      </c>
      <c r="H25" s="23">
        <v>2</v>
      </c>
      <c r="I25" s="23">
        <v>2</v>
      </c>
      <c r="J25" s="23">
        <v>2</v>
      </c>
      <c r="K25" s="40">
        <f t="shared" si="0"/>
        <v>8</v>
      </c>
      <c r="L25" s="23">
        <v>2</v>
      </c>
      <c r="M25" s="23">
        <v>1</v>
      </c>
      <c r="N25" s="23">
        <v>2</v>
      </c>
      <c r="O25" s="23">
        <v>2</v>
      </c>
      <c r="P25" s="23">
        <v>1</v>
      </c>
      <c r="Q25" s="40">
        <f t="shared" si="1"/>
        <v>8</v>
      </c>
      <c r="R25" s="23">
        <v>2</v>
      </c>
      <c r="S25" s="23">
        <v>2</v>
      </c>
      <c r="T25" s="23">
        <v>2</v>
      </c>
      <c r="U25" s="23">
        <v>2</v>
      </c>
      <c r="V25" s="23">
        <v>2</v>
      </c>
      <c r="W25" s="40">
        <f t="shared" si="2"/>
        <v>10</v>
      </c>
      <c r="X25" s="23">
        <f t="shared" si="19"/>
        <v>4</v>
      </c>
      <c r="Y25" s="23">
        <f t="shared" si="19"/>
        <v>4</v>
      </c>
      <c r="Z25" s="23">
        <f t="shared" si="19"/>
        <v>8</v>
      </c>
      <c r="AA25" s="23">
        <f t="shared" si="19"/>
        <v>8</v>
      </c>
      <c r="AB25" s="23">
        <f t="shared" si="19"/>
        <v>8</v>
      </c>
      <c r="AC25" s="40">
        <f t="shared" si="3"/>
        <v>32</v>
      </c>
      <c r="AD25" s="23">
        <f t="shared" si="20"/>
        <v>6</v>
      </c>
      <c r="AE25" s="23">
        <f t="shared" si="20"/>
        <v>3</v>
      </c>
      <c r="AF25" s="23">
        <f t="shared" si="20"/>
        <v>6</v>
      </c>
      <c r="AG25" s="23">
        <f t="shared" si="20"/>
        <v>6</v>
      </c>
      <c r="AH25" s="23">
        <f t="shared" si="20"/>
        <v>3</v>
      </c>
      <c r="AI25" s="40">
        <f t="shared" si="4"/>
        <v>24</v>
      </c>
      <c r="AJ25" s="23">
        <f t="shared" si="21"/>
        <v>6</v>
      </c>
      <c r="AK25" s="23">
        <f t="shared" si="21"/>
        <v>6</v>
      </c>
      <c r="AL25" s="23">
        <f t="shared" si="21"/>
        <v>6</v>
      </c>
      <c r="AM25" s="23">
        <f t="shared" si="21"/>
        <v>6</v>
      </c>
      <c r="AN25" s="23">
        <f t="shared" si="21"/>
        <v>6</v>
      </c>
      <c r="AO25" s="40">
        <f t="shared" si="5"/>
        <v>30</v>
      </c>
      <c r="AP25" s="40">
        <f t="shared" si="6"/>
        <v>86</v>
      </c>
      <c r="AQ25" s="39">
        <v>5</v>
      </c>
      <c r="AR25" s="40">
        <f t="shared" si="10"/>
        <v>91</v>
      </c>
      <c r="AS25" s="14" t="str">
        <f t="shared" si="11"/>
        <v>DA</v>
      </c>
      <c r="AT25" s="12" t="s">
        <v>43</v>
      </c>
      <c r="AU25" s="18"/>
      <c r="AV25" s="18"/>
      <c r="AW25" s="24"/>
      <c r="AX25" s="25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48.75" customHeight="1" x14ac:dyDescent="0.25">
      <c r="A26" s="20">
        <f t="shared" si="12"/>
        <v>17</v>
      </c>
      <c r="B26" s="26" t="s">
        <v>16</v>
      </c>
      <c r="C26" s="22" t="s">
        <v>60</v>
      </c>
      <c r="D26" s="22" t="s">
        <v>17</v>
      </c>
      <c r="E26" s="23" t="s">
        <v>43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40">
        <f t="shared" si="0"/>
        <v>5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40">
        <f t="shared" si="1"/>
        <v>5</v>
      </c>
      <c r="R26" s="23">
        <v>1</v>
      </c>
      <c r="S26" s="23">
        <v>1</v>
      </c>
      <c r="T26" s="23">
        <v>1</v>
      </c>
      <c r="U26" s="23">
        <v>1</v>
      </c>
      <c r="V26" s="23">
        <v>1</v>
      </c>
      <c r="W26" s="40">
        <f t="shared" si="2"/>
        <v>5</v>
      </c>
      <c r="X26" s="23">
        <f t="shared" si="19"/>
        <v>4</v>
      </c>
      <c r="Y26" s="23">
        <f t="shared" si="19"/>
        <v>4</v>
      </c>
      <c r="Z26" s="23">
        <f t="shared" si="19"/>
        <v>4</v>
      </c>
      <c r="AA26" s="23">
        <f t="shared" si="19"/>
        <v>4</v>
      </c>
      <c r="AB26" s="23">
        <f t="shared" si="19"/>
        <v>4</v>
      </c>
      <c r="AC26" s="40">
        <f t="shared" si="3"/>
        <v>20</v>
      </c>
      <c r="AD26" s="23">
        <f t="shared" si="20"/>
        <v>3</v>
      </c>
      <c r="AE26" s="23">
        <f t="shared" si="20"/>
        <v>3</v>
      </c>
      <c r="AF26" s="23">
        <f t="shared" si="20"/>
        <v>3</v>
      </c>
      <c r="AG26" s="23">
        <f t="shared" si="20"/>
        <v>3</v>
      </c>
      <c r="AH26" s="23">
        <f t="shared" si="20"/>
        <v>3</v>
      </c>
      <c r="AI26" s="40">
        <f t="shared" si="4"/>
        <v>15</v>
      </c>
      <c r="AJ26" s="23">
        <f t="shared" si="21"/>
        <v>3</v>
      </c>
      <c r="AK26" s="23">
        <f t="shared" si="21"/>
        <v>3</v>
      </c>
      <c r="AL26" s="23">
        <f t="shared" si="21"/>
        <v>3</v>
      </c>
      <c r="AM26" s="23">
        <f t="shared" si="21"/>
        <v>3</v>
      </c>
      <c r="AN26" s="23">
        <f t="shared" si="21"/>
        <v>3</v>
      </c>
      <c r="AO26" s="40">
        <f t="shared" si="5"/>
        <v>15</v>
      </c>
      <c r="AP26" s="27">
        <f t="shared" si="6"/>
        <v>50</v>
      </c>
      <c r="AQ26" s="39">
        <v>5</v>
      </c>
      <c r="AR26" s="40">
        <f t="shared" si="10"/>
        <v>55</v>
      </c>
      <c r="AS26" s="14" t="str">
        <f t="shared" si="11"/>
        <v>NU</v>
      </c>
      <c r="AT26" s="12" t="s">
        <v>43</v>
      </c>
      <c r="AU26" s="18"/>
      <c r="AV26" s="18"/>
      <c r="AW26" s="24"/>
      <c r="AX26" s="25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08" customHeight="1" x14ac:dyDescent="0.25">
      <c r="A27" s="20">
        <f t="shared" si="12"/>
        <v>18</v>
      </c>
      <c r="B27" s="26" t="s">
        <v>18</v>
      </c>
      <c r="C27" s="22" t="s">
        <v>20</v>
      </c>
      <c r="D27" s="22" t="s">
        <v>67</v>
      </c>
      <c r="E27" s="23" t="s">
        <v>43</v>
      </c>
      <c r="F27" s="23">
        <v>1</v>
      </c>
      <c r="G27" s="23">
        <v>1</v>
      </c>
      <c r="H27" s="23">
        <v>2</v>
      </c>
      <c r="I27" s="23">
        <v>1</v>
      </c>
      <c r="J27" s="23">
        <v>2</v>
      </c>
      <c r="K27" s="40">
        <f t="shared" si="0"/>
        <v>7</v>
      </c>
      <c r="L27" s="23">
        <v>1</v>
      </c>
      <c r="M27" s="23">
        <v>1</v>
      </c>
      <c r="N27" s="23">
        <v>2</v>
      </c>
      <c r="O27" s="23">
        <v>1</v>
      </c>
      <c r="P27" s="23">
        <v>1</v>
      </c>
      <c r="Q27" s="40">
        <f t="shared" si="1"/>
        <v>6</v>
      </c>
      <c r="R27" s="23">
        <v>1</v>
      </c>
      <c r="S27" s="23">
        <v>2</v>
      </c>
      <c r="T27" s="23">
        <v>1</v>
      </c>
      <c r="U27" s="23">
        <v>1</v>
      </c>
      <c r="V27" s="23">
        <v>1</v>
      </c>
      <c r="W27" s="40">
        <f t="shared" si="2"/>
        <v>6</v>
      </c>
      <c r="X27" s="23">
        <f t="shared" si="19"/>
        <v>4</v>
      </c>
      <c r="Y27" s="23">
        <f t="shared" si="19"/>
        <v>4</v>
      </c>
      <c r="Z27" s="23">
        <f t="shared" si="19"/>
        <v>8</v>
      </c>
      <c r="AA27" s="23">
        <f t="shared" si="19"/>
        <v>4</v>
      </c>
      <c r="AB27" s="23">
        <f t="shared" si="19"/>
        <v>8</v>
      </c>
      <c r="AC27" s="40">
        <f t="shared" si="3"/>
        <v>28</v>
      </c>
      <c r="AD27" s="23">
        <f t="shared" si="20"/>
        <v>3</v>
      </c>
      <c r="AE27" s="23">
        <f t="shared" si="20"/>
        <v>3</v>
      </c>
      <c r="AF27" s="23">
        <f t="shared" si="20"/>
        <v>6</v>
      </c>
      <c r="AG27" s="23">
        <f t="shared" si="20"/>
        <v>3</v>
      </c>
      <c r="AH27" s="23">
        <f t="shared" si="20"/>
        <v>3</v>
      </c>
      <c r="AI27" s="40">
        <f t="shared" si="4"/>
        <v>18</v>
      </c>
      <c r="AJ27" s="23">
        <f t="shared" si="21"/>
        <v>3</v>
      </c>
      <c r="AK27" s="23">
        <f t="shared" si="21"/>
        <v>6</v>
      </c>
      <c r="AL27" s="23">
        <f t="shared" si="21"/>
        <v>3</v>
      </c>
      <c r="AM27" s="23">
        <f t="shared" si="21"/>
        <v>3</v>
      </c>
      <c r="AN27" s="23">
        <f t="shared" si="21"/>
        <v>3</v>
      </c>
      <c r="AO27" s="40">
        <f t="shared" si="5"/>
        <v>18</v>
      </c>
      <c r="AP27" s="40">
        <f t="shared" si="6"/>
        <v>64</v>
      </c>
      <c r="AQ27" s="39">
        <v>5</v>
      </c>
      <c r="AR27" s="40">
        <f t="shared" si="10"/>
        <v>69</v>
      </c>
      <c r="AS27" s="14" t="str">
        <f t="shared" si="11"/>
        <v>DA</v>
      </c>
      <c r="AT27" s="12" t="s">
        <v>43</v>
      </c>
      <c r="AU27" s="18"/>
      <c r="AV27" s="18"/>
      <c r="AW27" s="24"/>
      <c r="AX27" s="25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68.25" customHeight="1" x14ac:dyDescent="0.25">
      <c r="A28" s="20">
        <f t="shared" si="12"/>
        <v>19</v>
      </c>
      <c r="B28" s="26" t="s">
        <v>23</v>
      </c>
      <c r="C28" s="22" t="s">
        <v>24</v>
      </c>
      <c r="D28" s="22" t="s">
        <v>68</v>
      </c>
      <c r="E28" s="23" t="s">
        <v>43</v>
      </c>
      <c r="F28" s="23">
        <v>1</v>
      </c>
      <c r="G28" s="23">
        <v>1</v>
      </c>
      <c r="H28" s="23">
        <v>2</v>
      </c>
      <c r="I28" s="23">
        <v>1</v>
      </c>
      <c r="J28" s="23">
        <v>2</v>
      </c>
      <c r="K28" s="40">
        <f t="shared" si="0"/>
        <v>7</v>
      </c>
      <c r="L28" s="23">
        <v>1</v>
      </c>
      <c r="M28" s="23">
        <v>1</v>
      </c>
      <c r="N28" s="23">
        <v>1</v>
      </c>
      <c r="O28" s="23">
        <v>2</v>
      </c>
      <c r="P28" s="23">
        <v>1</v>
      </c>
      <c r="Q28" s="40">
        <f t="shared" si="1"/>
        <v>6</v>
      </c>
      <c r="R28" s="23">
        <v>1</v>
      </c>
      <c r="S28" s="23">
        <v>2</v>
      </c>
      <c r="T28" s="23">
        <v>1</v>
      </c>
      <c r="U28" s="23">
        <v>1</v>
      </c>
      <c r="V28" s="23">
        <v>1</v>
      </c>
      <c r="W28" s="40">
        <f t="shared" si="2"/>
        <v>6</v>
      </c>
      <c r="X28" s="23">
        <f t="shared" si="19"/>
        <v>4</v>
      </c>
      <c r="Y28" s="23">
        <f t="shared" si="19"/>
        <v>4</v>
      </c>
      <c r="Z28" s="23">
        <f t="shared" si="19"/>
        <v>8</v>
      </c>
      <c r="AA28" s="23">
        <f t="shared" si="19"/>
        <v>4</v>
      </c>
      <c r="AB28" s="23">
        <f t="shared" si="19"/>
        <v>8</v>
      </c>
      <c r="AC28" s="40">
        <f t="shared" si="3"/>
        <v>28</v>
      </c>
      <c r="AD28" s="23">
        <f t="shared" si="20"/>
        <v>3</v>
      </c>
      <c r="AE28" s="23">
        <f t="shared" si="20"/>
        <v>3</v>
      </c>
      <c r="AF28" s="23">
        <f t="shared" si="20"/>
        <v>3</v>
      </c>
      <c r="AG28" s="23">
        <f t="shared" si="20"/>
        <v>6</v>
      </c>
      <c r="AH28" s="23">
        <f t="shared" si="20"/>
        <v>3</v>
      </c>
      <c r="AI28" s="40">
        <f t="shared" si="4"/>
        <v>18</v>
      </c>
      <c r="AJ28" s="23">
        <f t="shared" si="21"/>
        <v>3</v>
      </c>
      <c r="AK28" s="23">
        <f t="shared" si="21"/>
        <v>6</v>
      </c>
      <c r="AL28" s="23">
        <f t="shared" si="21"/>
        <v>3</v>
      </c>
      <c r="AM28" s="23">
        <f t="shared" si="21"/>
        <v>3</v>
      </c>
      <c r="AN28" s="23">
        <f t="shared" si="21"/>
        <v>3</v>
      </c>
      <c r="AO28" s="40">
        <f t="shared" si="5"/>
        <v>18</v>
      </c>
      <c r="AP28" s="40">
        <f t="shared" si="6"/>
        <v>64</v>
      </c>
      <c r="AQ28" s="39">
        <v>5</v>
      </c>
      <c r="AR28" s="40">
        <f t="shared" si="10"/>
        <v>69</v>
      </c>
      <c r="AS28" s="14" t="str">
        <f t="shared" si="11"/>
        <v>DA</v>
      </c>
      <c r="AT28" s="12" t="s">
        <v>43</v>
      </c>
      <c r="AU28" s="18"/>
      <c r="AV28" s="18"/>
      <c r="AW28" s="24"/>
      <c r="AX28" s="25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x14ac:dyDescent="0.25">
      <c r="L29" s="43"/>
      <c r="M29" s="43"/>
      <c r="N29" s="43"/>
      <c r="O29" s="43"/>
      <c r="P29" s="43"/>
      <c r="AW29" s="44"/>
      <c r="AX29" s="44"/>
    </row>
    <row r="30" spans="1:67" x14ac:dyDescent="0.25">
      <c r="L30" s="43"/>
      <c r="M30" s="43"/>
      <c r="N30" s="43"/>
      <c r="O30" s="43"/>
      <c r="P30" s="43"/>
    </row>
    <row r="31" spans="1:67" x14ac:dyDescent="0.25">
      <c r="J31" s="3"/>
      <c r="K31" s="37"/>
      <c r="L31" s="3"/>
      <c r="M31" s="3" t="s">
        <v>74</v>
      </c>
      <c r="N31" s="3"/>
      <c r="O31" s="3"/>
      <c r="P31" s="3"/>
      <c r="Q31" s="3"/>
      <c r="R31" s="3"/>
    </row>
    <row r="32" spans="1:67" x14ac:dyDescent="0.25">
      <c r="K32" s="52" t="s">
        <v>75</v>
      </c>
      <c r="L32" s="53"/>
      <c r="M32" s="53"/>
      <c r="N32" s="53"/>
      <c r="O32" s="53"/>
      <c r="P32" s="53"/>
      <c r="Q32" s="53"/>
      <c r="R32" s="53"/>
    </row>
    <row r="33" spans="5:18" x14ac:dyDescent="0.25">
      <c r="J33" s="3"/>
      <c r="K33" s="51" t="s">
        <v>85</v>
      </c>
      <c r="L33" s="51"/>
      <c r="M33" s="51"/>
      <c r="N33" s="51"/>
      <c r="O33" s="51"/>
      <c r="P33" s="51"/>
      <c r="Q33" s="51"/>
      <c r="R33" s="51"/>
    </row>
    <row r="34" spans="5:18" x14ac:dyDescent="0.25">
      <c r="E34" s="37"/>
      <c r="F34" s="37"/>
      <c r="G34" s="37"/>
      <c r="H34" s="37"/>
      <c r="I34" s="37"/>
      <c r="J34" s="37"/>
      <c r="L34" s="37" t="s">
        <v>76</v>
      </c>
      <c r="M34" s="3"/>
      <c r="N34" s="3"/>
      <c r="O34" s="3"/>
      <c r="P34" s="3"/>
    </row>
  </sheetData>
  <mergeCells count="8">
    <mergeCell ref="K33:R33"/>
    <mergeCell ref="K32:R32"/>
    <mergeCell ref="F8:S8"/>
    <mergeCell ref="X8:AN8"/>
    <mergeCell ref="E2:T2"/>
    <mergeCell ref="E3:T3"/>
    <mergeCell ref="B6:E6"/>
    <mergeCell ref="B7:W7"/>
  </mergeCells>
  <conditionalFormatting sqref="E10:E28 AS10:AT28">
    <cfRule type="containsText" dxfId="9" priority="12" operator="containsText" text="NU">
      <formula>NOT(ISERROR(SEARCH("NU",E10)))</formula>
    </cfRule>
  </conditionalFormatting>
  <conditionalFormatting sqref="E10:E28 AS10:AT28">
    <cfRule type="containsText" dxfId="8" priority="3" operator="containsText" text="NU">
      <formula>NOT(ISERROR(SEARCH("NU",E10)))</formula>
    </cfRule>
  </conditionalFormatting>
  <conditionalFormatting sqref="AP10:AP28 AR10:AT28">
    <cfRule type="cellIs" dxfId="7" priority="24" operator="lessThan">
      <formula>#REF!</formula>
    </cfRule>
  </conditionalFormatting>
  <conditionalFormatting sqref="L10:L11 R12:R15 L13:L28">
    <cfRule type="cellIs" dxfId="6" priority="29" operator="lessThan">
      <formula>$M$5+1</formula>
    </cfRule>
  </conditionalFormatting>
  <conditionalFormatting sqref="M10:Q11 S13:V15 S12:T12 V12 M13:Q28 N12:Q12">
    <cfRule type="cellIs" dxfId="5" priority="32" operator="lessThan">
      <formula>$N$5+1</formula>
    </cfRule>
    <cfRule type="cellIs" dxfId="4" priority="33" operator="lessThan">
      <formula>$S$5+1</formula>
    </cfRule>
  </conditionalFormatting>
  <conditionalFormatting sqref="R10:R28">
    <cfRule type="cellIs" dxfId="3" priority="44" operator="lessThan">
      <formula>$S$5+1</formula>
    </cfRule>
  </conditionalFormatting>
  <conditionalFormatting sqref="S10:T12 V10:W12 S13:W16 S18:W28 S17:T17 V17:W17">
    <cfRule type="cellIs" dxfId="2" priority="45" operator="lessThan">
      <formula>$T$5+1</formula>
    </cfRule>
  </conditionalFormatting>
  <conditionalFormatting sqref="K12:K28 J10:J13">
    <cfRule type="cellIs" dxfId="1" priority="51" operator="lessThan">
      <formula>$L$5+1</formula>
    </cfRule>
  </conditionalFormatting>
  <conditionalFormatting sqref="J12:J28 F10:I11 L14:P15 R14:V15 L18:P18 G12 I12 F13:I21 F23:I28 F22 H22:I22">
    <cfRule type="cellIs" dxfId="0" priority="53" operator="lessThan">
      <formula>$G$5+1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Rezultate preliminare evaluare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Ghiculescu</dc:creator>
  <cp:lastModifiedBy>gabriela.bica</cp:lastModifiedBy>
  <dcterms:created xsi:type="dcterms:W3CDTF">2014-05-27T10:24:56Z</dcterms:created>
  <dcterms:modified xsi:type="dcterms:W3CDTF">2015-11-11T11:57:19Z</dcterms:modified>
</cp:coreProperties>
</file>